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a-my.sharepoint.com/personal/octria_prasojo_glasgow_ac_uk/Documents/Ph.D/Dissertation/Article 04/Esurf_2024/"/>
    </mc:Choice>
  </mc:AlternateContent>
  <xr:revisionPtr revIDLastSave="657" documentId="8_{62AEEED5-F4F7-3A47-BEC3-F8D483DC1EC3}" xr6:coauthVersionLast="47" xr6:coauthVersionMax="47" xr10:uidLastSave="{E6FD22D5-E50B-F444-B748-B63AFC11ECF8}"/>
  <bookViews>
    <workbookView xWindow="0" yWindow="500" windowWidth="38400" windowHeight="20460" xr2:uid="{34E22F1D-EF0D-2542-B58E-FB608BA2C7D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2" i="1" l="1"/>
  <c r="V122" i="1"/>
  <c r="U122" i="1"/>
  <c r="T122" i="1"/>
  <c r="R47" i="1"/>
  <c r="S47" i="1" s="1"/>
  <c r="V47" i="1" s="1"/>
  <c r="R114" i="1"/>
  <c r="S114" i="1" s="1"/>
  <c r="V114" i="1" s="1"/>
  <c r="R123" i="1"/>
  <c r="S123" i="1" s="1"/>
  <c r="V123" i="1" s="1"/>
  <c r="R179" i="1"/>
  <c r="S179" i="1" s="1"/>
  <c r="V179" i="1" s="1"/>
  <c r="R187" i="1"/>
  <c r="S187" i="1" s="1"/>
  <c r="V187" i="1" s="1"/>
  <c r="R192" i="1"/>
  <c r="S192" i="1" s="1"/>
  <c r="V192" i="1" s="1"/>
  <c r="R211" i="1"/>
  <c r="S211" i="1" s="1"/>
  <c r="V211" i="1" s="1"/>
  <c r="R216" i="1"/>
  <c r="S216" i="1" s="1"/>
  <c r="V216" i="1" s="1"/>
  <c r="R224" i="1"/>
  <c r="S224" i="1" s="1"/>
  <c r="V224" i="1" s="1"/>
  <c r="R233" i="1"/>
  <c r="S233" i="1" s="1"/>
  <c r="V233" i="1" s="1"/>
  <c r="P24" i="1"/>
  <c r="Q24" i="1" s="1"/>
  <c r="U24" i="1" s="1"/>
  <c r="P25" i="1"/>
  <c r="Q25" i="1" s="1"/>
  <c r="U25" i="1" s="1"/>
  <c r="P56" i="1"/>
  <c r="Q56" i="1" s="1"/>
  <c r="U56" i="1" s="1"/>
  <c r="P57" i="1"/>
  <c r="Q57" i="1" s="1"/>
  <c r="U57" i="1" s="1"/>
  <c r="P75" i="1"/>
  <c r="Q75" i="1" s="1"/>
  <c r="U75" i="1" s="1"/>
  <c r="P88" i="1"/>
  <c r="Q88" i="1" s="1"/>
  <c r="U88" i="1" s="1"/>
  <c r="P89" i="1"/>
  <c r="Q89" i="1" s="1"/>
  <c r="U89" i="1" s="1"/>
  <c r="P107" i="1"/>
  <c r="Q107" i="1" s="1"/>
  <c r="U107" i="1" s="1"/>
  <c r="P113" i="1"/>
  <c r="Q113" i="1" s="1"/>
  <c r="U113" i="1" s="1"/>
  <c r="P119" i="1"/>
  <c r="Q119" i="1" s="1"/>
  <c r="U119" i="1" s="1"/>
  <c r="P120" i="1"/>
  <c r="Q120" i="1" s="1"/>
  <c r="U120" i="1" s="1"/>
  <c r="P138" i="1"/>
  <c r="Q138" i="1" s="1"/>
  <c r="U138" i="1" s="1"/>
  <c r="P140" i="1"/>
  <c r="Q140" i="1" s="1"/>
  <c r="U140" i="1" s="1"/>
  <c r="P146" i="1"/>
  <c r="Q146" i="1" s="1"/>
  <c r="U146" i="1" s="1"/>
  <c r="P152" i="1"/>
  <c r="Q152" i="1" s="1"/>
  <c r="U152" i="1" s="1"/>
  <c r="P164" i="1"/>
  <c r="Q164" i="1" s="1"/>
  <c r="U164" i="1" s="1"/>
  <c r="P170" i="1"/>
  <c r="Q170" i="1" s="1"/>
  <c r="U170" i="1" s="1"/>
  <c r="P172" i="1"/>
  <c r="Q172" i="1" s="1"/>
  <c r="U172" i="1" s="1"/>
  <c r="P178" i="1"/>
  <c r="Q178" i="1" s="1"/>
  <c r="U178" i="1" s="1"/>
  <c r="P185" i="1"/>
  <c r="Q185" i="1" s="1"/>
  <c r="U185" i="1" s="1"/>
  <c r="P193" i="1"/>
  <c r="Q193" i="1" s="1"/>
  <c r="U193" i="1" s="1"/>
  <c r="P194" i="1"/>
  <c r="Q194" i="1" s="1"/>
  <c r="U194" i="1" s="1"/>
  <c r="P196" i="1"/>
  <c r="Q196" i="1" s="1"/>
  <c r="U196" i="1" s="1"/>
  <c r="P200" i="1"/>
  <c r="Q200" i="1" s="1"/>
  <c r="U200" i="1" s="1"/>
  <c r="P204" i="1"/>
  <c r="Q204" i="1" s="1"/>
  <c r="U204" i="1" s="1"/>
  <c r="P217" i="1"/>
  <c r="Q217" i="1" s="1"/>
  <c r="U217" i="1" s="1"/>
  <c r="P218" i="1"/>
  <c r="Q218" i="1" s="1"/>
  <c r="U218" i="1" s="1"/>
  <c r="P224" i="1"/>
  <c r="Q224" i="1" s="1"/>
  <c r="U224" i="1" s="1"/>
  <c r="P226" i="1"/>
  <c r="Q226" i="1" s="1"/>
  <c r="U226" i="1" s="1"/>
  <c r="P234" i="1"/>
  <c r="Q234" i="1" s="1"/>
  <c r="U234" i="1" s="1"/>
  <c r="N8" i="1"/>
  <c r="O8" i="1" s="1"/>
  <c r="T8" i="1" s="1"/>
  <c r="N16" i="1"/>
  <c r="O16" i="1" s="1"/>
  <c r="T16" i="1" s="1"/>
  <c r="N39" i="1"/>
  <c r="O39" i="1" s="1"/>
  <c r="T39" i="1" s="1"/>
  <c r="N40" i="1"/>
  <c r="O40" i="1" s="1"/>
  <c r="T40" i="1" s="1"/>
  <c r="N66" i="1"/>
  <c r="O66" i="1" s="1"/>
  <c r="T66" i="1" s="1"/>
  <c r="N71" i="1"/>
  <c r="O71" i="1" s="1"/>
  <c r="T71" i="1" s="1"/>
  <c r="N89" i="1"/>
  <c r="O89" i="1" s="1"/>
  <c r="T89" i="1" s="1"/>
  <c r="N90" i="1"/>
  <c r="O90" i="1" s="1"/>
  <c r="T90" i="1" s="1"/>
  <c r="N98" i="1"/>
  <c r="O98" i="1" s="1"/>
  <c r="T98" i="1" s="1"/>
  <c r="N114" i="1"/>
  <c r="O114" i="1" s="1"/>
  <c r="T114" i="1" s="1"/>
  <c r="N121" i="1"/>
  <c r="O121" i="1" s="1"/>
  <c r="T121" i="1" s="1"/>
  <c r="N123" i="1"/>
  <c r="O123" i="1" s="1"/>
  <c r="T123" i="1" s="1"/>
  <c r="N138" i="1"/>
  <c r="O138" i="1" s="1"/>
  <c r="T138" i="1" s="1"/>
  <c r="N145" i="1"/>
  <c r="O145" i="1" s="1"/>
  <c r="T145" i="1" s="1"/>
  <c r="N146" i="1"/>
  <c r="O146" i="1" s="1"/>
  <c r="T146" i="1" s="1"/>
  <c r="N147" i="1"/>
  <c r="O147" i="1" s="1"/>
  <c r="T147" i="1" s="1"/>
  <c r="N163" i="1"/>
  <c r="O163" i="1" s="1"/>
  <c r="T163" i="1" s="1"/>
  <c r="N168" i="1"/>
  <c r="O168" i="1" s="1"/>
  <c r="T168" i="1" s="1"/>
  <c r="N169" i="1"/>
  <c r="O169" i="1" s="1"/>
  <c r="T169" i="1" s="1"/>
  <c r="N170" i="1"/>
  <c r="O170" i="1" s="1"/>
  <c r="T170" i="1" s="1"/>
  <c r="N178" i="1"/>
  <c r="O178" i="1" s="1"/>
  <c r="T178" i="1" s="1"/>
  <c r="N187" i="1"/>
  <c r="O187" i="1" s="1"/>
  <c r="T187" i="1" s="1"/>
  <c r="N192" i="1"/>
  <c r="O192" i="1" s="1"/>
  <c r="T192" i="1" s="1"/>
  <c r="N194" i="1"/>
  <c r="O194" i="1" s="1"/>
  <c r="T194" i="1" s="1"/>
  <c r="N209" i="1"/>
  <c r="O209" i="1" s="1"/>
  <c r="T209" i="1" s="1"/>
  <c r="N210" i="1"/>
  <c r="O210" i="1" s="1"/>
  <c r="T210" i="1" s="1"/>
  <c r="N211" i="1"/>
  <c r="O211" i="1" s="1"/>
  <c r="T211" i="1" s="1"/>
  <c r="N218" i="1"/>
  <c r="O218" i="1" s="1"/>
  <c r="T218" i="1" s="1"/>
  <c r="N226" i="1"/>
  <c r="O226" i="1" s="1"/>
  <c r="T226" i="1" s="1"/>
  <c r="N227" i="1"/>
  <c r="O227" i="1" s="1"/>
  <c r="T227" i="1" s="1"/>
  <c r="N232" i="1"/>
  <c r="O232" i="1" s="1"/>
  <c r="T232" i="1" s="1"/>
  <c r="N234" i="1"/>
  <c r="O234" i="1" s="1"/>
  <c r="T234" i="1" s="1"/>
  <c r="J234" i="1"/>
  <c r="W234" i="1" s="1"/>
  <c r="J233" i="1"/>
  <c r="W233" i="1" s="1"/>
  <c r="J232" i="1"/>
  <c r="W232" i="1" s="1"/>
  <c r="J231" i="1"/>
  <c r="W231" i="1" s="1"/>
  <c r="J230" i="1"/>
  <c r="P230" i="1" s="1"/>
  <c r="Q230" i="1" s="1"/>
  <c r="U230" i="1" s="1"/>
  <c r="J229" i="1"/>
  <c r="J228" i="1"/>
  <c r="P228" i="1" s="1"/>
  <c r="Q228" i="1" s="1"/>
  <c r="U228" i="1" s="1"/>
  <c r="J227" i="1"/>
  <c r="J226" i="1"/>
  <c r="W226" i="1" s="1"/>
  <c r="J225" i="1"/>
  <c r="W225" i="1" s="1"/>
  <c r="J224" i="1"/>
  <c r="W224" i="1" s="1"/>
  <c r="J223" i="1"/>
  <c r="W223" i="1" s="1"/>
  <c r="J222" i="1"/>
  <c r="P222" i="1" s="1"/>
  <c r="Q222" i="1" s="1"/>
  <c r="U222" i="1" s="1"/>
  <c r="J221" i="1"/>
  <c r="N221" i="1" s="1"/>
  <c r="O221" i="1" s="1"/>
  <c r="T221" i="1" s="1"/>
  <c r="J220" i="1"/>
  <c r="J219" i="1"/>
  <c r="R219" i="1" s="1"/>
  <c r="S219" i="1" s="1"/>
  <c r="V219" i="1" s="1"/>
  <c r="J218" i="1"/>
  <c r="W218" i="1" s="1"/>
  <c r="J217" i="1"/>
  <c r="W217" i="1" s="1"/>
  <c r="J216" i="1"/>
  <c r="W216" i="1" s="1"/>
  <c r="J215" i="1"/>
  <c r="W215" i="1" s="1"/>
  <c r="J214" i="1"/>
  <c r="P214" i="1" s="1"/>
  <c r="Q214" i="1" s="1"/>
  <c r="U214" i="1" s="1"/>
  <c r="J213" i="1"/>
  <c r="R213" i="1" s="1"/>
  <c r="S213" i="1" s="1"/>
  <c r="V213" i="1" s="1"/>
  <c r="J212" i="1"/>
  <c r="P212" i="1" s="1"/>
  <c r="Q212" i="1" s="1"/>
  <c r="U212" i="1" s="1"/>
  <c r="J211" i="1"/>
  <c r="J210" i="1"/>
  <c r="W210" i="1" s="1"/>
  <c r="J209" i="1"/>
  <c r="W209" i="1" s="1"/>
  <c r="J208" i="1"/>
  <c r="W208" i="1" s="1"/>
  <c r="J207" i="1"/>
  <c r="W207" i="1" s="1"/>
  <c r="J206" i="1"/>
  <c r="J205" i="1"/>
  <c r="J204" i="1"/>
  <c r="J203" i="1"/>
  <c r="R203" i="1" s="1"/>
  <c r="S203" i="1" s="1"/>
  <c r="V203" i="1" s="1"/>
  <c r="J202" i="1"/>
  <c r="W202" i="1" s="1"/>
  <c r="J201" i="1"/>
  <c r="W201" i="1" s="1"/>
  <c r="J200" i="1"/>
  <c r="W200" i="1" s="1"/>
  <c r="J199" i="1"/>
  <c r="W199" i="1" s="1"/>
  <c r="J198" i="1"/>
  <c r="R198" i="1" s="1"/>
  <c r="S198" i="1" s="1"/>
  <c r="V198" i="1" s="1"/>
  <c r="J197" i="1"/>
  <c r="J196" i="1"/>
  <c r="J195" i="1"/>
  <c r="N195" i="1" s="1"/>
  <c r="O195" i="1" s="1"/>
  <c r="T195" i="1" s="1"/>
  <c r="J194" i="1"/>
  <c r="W194" i="1" s="1"/>
  <c r="J193" i="1"/>
  <c r="J192" i="1"/>
  <c r="W192" i="1" s="1"/>
  <c r="J191" i="1"/>
  <c r="W191" i="1" s="1"/>
  <c r="J190" i="1"/>
  <c r="J189" i="1"/>
  <c r="N189" i="1" s="1"/>
  <c r="O189" i="1" s="1"/>
  <c r="T189" i="1" s="1"/>
  <c r="J188" i="1"/>
  <c r="J187" i="1"/>
  <c r="J186" i="1"/>
  <c r="W186" i="1" s="1"/>
  <c r="J185" i="1"/>
  <c r="J184" i="1"/>
  <c r="W184" i="1" s="1"/>
  <c r="J183" i="1"/>
  <c r="W183" i="1" s="1"/>
  <c r="J182" i="1"/>
  <c r="J181" i="1"/>
  <c r="J180" i="1"/>
  <c r="P180" i="1" s="1"/>
  <c r="Q180" i="1" s="1"/>
  <c r="U180" i="1" s="1"/>
  <c r="J179" i="1"/>
  <c r="N179" i="1" s="1"/>
  <c r="O179" i="1" s="1"/>
  <c r="T179" i="1" s="1"/>
  <c r="J178" i="1"/>
  <c r="W178" i="1" s="1"/>
  <c r="J177" i="1"/>
  <c r="N177" i="1" s="1"/>
  <c r="O177" i="1" s="1"/>
  <c r="T177" i="1" s="1"/>
  <c r="J176" i="1"/>
  <c r="W176" i="1" s="1"/>
  <c r="J175" i="1"/>
  <c r="W175" i="1" s="1"/>
  <c r="J174" i="1"/>
  <c r="J173" i="1"/>
  <c r="J172" i="1"/>
  <c r="J171" i="1"/>
  <c r="R171" i="1" s="1"/>
  <c r="S171" i="1" s="1"/>
  <c r="V171" i="1" s="1"/>
  <c r="J170" i="1"/>
  <c r="W170" i="1" s="1"/>
  <c r="J169" i="1"/>
  <c r="P169" i="1" s="1"/>
  <c r="Q169" i="1" s="1"/>
  <c r="U169" i="1" s="1"/>
  <c r="J168" i="1"/>
  <c r="W168" i="1" s="1"/>
  <c r="J167" i="1"/>
  <c r="W167" i="1" s="1"/>
  <c r="J166" i="1"/>
  <c r="R166" i="1" s="1"/>
  <c r="S166" i="1" s="1"/>
  <c r="V166" i="1" s="1"/>
  <c r="J165" i="1"/>
  <c r="R165" i="1" s="1"/>
  <c r="S165" i="1" s="1"/>
  <c r="V165" i="1" s="1"/>
  <c r="J164" i="1"/>
  <c r="J163" i="1"/>
  <c r="R163" i="1" s="1"/>
  <c r="S163" i="1" s="1"/>
  <c r="V163" i="1" s="1"/>
  <c r="J162" i="1"/>
  <c r="W162" i="1" s="1"/>
  <c r="J161" i="1"/>
  <c r="N161" i="1" s="1"/>
  <c r="O161" i="1" s="1"/>
  <c r="T161" i="1" s="1"/>
  <c r="J160" i="1"/>
  <c r="W160" i="1" s="1"/>
  <c r="J159" i="1"/>
  <c r="W159" i="1" s="1"/>
  <c r="J158" i="1"/>
  <c r="J157" i="1"/>
  <c r="N157" i="1" s="1"/>
  <c r="O157" i="1" s="1"/>
  <c r="T157" i="1" s="1"/>
  <c r="J156" i="1"/>
  <c r="J155" i="1"/>
  <c r="R155" i="1" s="1"/>
  <c r="S155" i="1" s="1"/>
  <c r="V155" i="1" s="1"/>
  <c r="J154" i="1"/>
  <c r="W154" i="1" s="1"/>
  <c r="J153" i="1"/>
  <c r="P153" i="1" s="1"/>
  <c r="Q153" i="1" s="1"/>
  <c r="U153" i="1" s="1"/>
  <c r="J152" i="1"/>
  <c r="W152" i="1" s="1"/>
  <c r="J151" i="1"/>
  <c r="W151" i="1" s="1"/>
  <c r="J150" i="1"/>
  <c r="R150" i="1" s="1"/>
  <c r="S150" i="1" s="1"/>
  <c r="V150" i="1" s="1"/>
  <c r="J149" i="1"/>
  <c r="J148" i="1"/>
  <c r="P148" i="1" s="1"/>
  <c r="Q148" i="1" s="1"/>
  <c r="U148" i="1" s="1"/>
  <c r="J147" i="1"/>
  <c r="R147" i="1" s="1"/>
  <c r="S147" i="1" s="1"/>
  <c r="V147" i="1" s="1"/>
  <c r="J146" i="1"/>
  <c r="W146" i="1" s="1"/>
  <c r="J145" i="1"/>
  <c r="J144" i="1"/>
  <c r="W144" i="1" s="1"/>
  <c r="J143" i="1"/>
  <c r="W143" i="1" s="1"/>
  <c r="J142" i="1"/>
  <c r="R142" i="1" s="1"/>
  <c r="S142" i="1" s="1"/>
  <c r="V142" i="1" s="1"/>
  <c r="J141" i="1"/>
  <c r="J140" i="1"/>
  <c r="J139" i="1"/>
  <c r="N139" i="1" s="1"/>
  <c r="O139" i="1" s="1"/>
  <c r="T139" i="1" s="1"/>
  <c r="J138" i="1"/>
  <c r="W138" i="1" s="1"/>
  <c r="J137" i="1"/>
  <c r="P137" i="1" s="1"/>
  <c r="Q137" i="1" s="1"/>
  <c r="U137" i="1" s="1"/>
  <c r="J136" i="1"/>
  <c r="W136" i="1" s="1"/>
  <c r="J135" i="1"/>
  <c r="W135" i="1" s="1"/>
  <c r="J134" i="1"/>
  <c r="R134" i="1" s="1"/>
  <c r="S134" i="1" s="1"/>
  <c r="V134" i="1" s="1"/>
  <c r="J133" i="1"/>
  <c r="J132" i="1"/>
  <c r="P132" i="1" s="1"/>
  <c r="Q132" i="1" s="1"/>
  <c r="U132" i="1" s="1"/>
  <c r="J131" i="1"/>
  <c r="N131" i="1" s="1"/>
  <c r="O131" i="1" s="1"/>
  <c r="T131" i="1" s="1"/>
  <c r="J130" i="1"/>
  <c r="W130" i="1" s="1"/>
  <c r="J129" i="1"/>
  <c r="P129" i="1" s="1"/>
  <c r="Q129" i="1" s="1"/>
  <c r="U129" i="1" s="1"/>
  <c r="J128" i="1"/>
  <c r="W128" i="1" s="1"/>
  <c r="J127" i="1"/>
  <c r="W127" i="1" s="1"/>
  <c r="J126" i="1"/>
  <c r="J125" i="1"/>
  <c r="N125" i="1" s="1"/>
  <c r="O125" i="1" s="1"/>
  <c r="T125" i="1" s="1"/>
  <c r="J124" i="1"/>
  <c r="J123" i="1"/>
  <c r="J121" i="1"/>
  <c r="W121" i="1" s="1"/>
  <c r="J120" i="1"/>
  <c r="N120" i="1" s="1"/>
  <c r="O120" i="1" s="1"/>
  <c r="T120" i="1" s="1"/>
  <c r="J119" i="1"/>
  <c r="W119" i="1" s="1"/>
  <c r="J118" i="1"/>
  <c r="W118" i="1" s="1"/>
  <c r="J117" i="1"/>
  <c r="J116" i="1"/>
  <c r="J115" i="1"/>
  <c r="P115" i="1" s="1"/>
  <c r="Q115" i="1" s="1"/>
  <c r="U115" i="1" s="1"/>
  <c r="J114" i="1"/>
  <c r="J113" i="1"/>
  <c r="W113" i="1" s="1"/>
  <c r="J112" i="1"/>
  <c r="N112" i="1" s="1"/>
  <c r="O112" i="1" s="1"/>
  <c r="T112" i="1" s="1"/>
  <c r="J111" i="1"/>
  <c r="W111" i="1" s="1"/>
  <c r="J110" i="1"/>
  <c r="W110" i="1" s="1"/>
  <c r="J109" i="1"/>
  <c r="J108" i="1"/>
  <c r="J107" i="1"/>
  <c r="J106" i="1"/>
  <c r="R106" i="1" s="1"/>
  <c r="S106" i="1" s="1"/>
  <c r="V106" i="1" s="1"/>
  <c r="J105" i="1"/>
  <c r="P105" i="1" s="1"/>
  <c r="Q105" i="1" s="1"/>
  <c r="U105" i="1" s="1"/>
  <c r="J104" i="1"/>
  <c r="N104" i="1" s="1"/>
  <c r="O104" i="1" s="1"/>
  <c r="T104" i="1" s="1"/>
  <c r="J103" i="1"/>
  <c r="W103" i="1" s="1"/>
  <c r="J102" i="1"/>
  <c r="W102" i="1" s="1"/>
  <c r="J101" i="1"/>
  <c r="R101" i="1" s="1"/>
  <c r="S101" i="1" s="1"/>
  <c r="V101" i="1" s="1"/>
  <c r="J100" i="1"/>
  <c r="R100" i="1" s="1"/>
  <c r="S100" i="1" s="1"/>
  <c r="V100" i="1" s="1"/>
  <c r="J99" i="1"/>
  <c r="P99" i="1" s="1"/>
  <c r="Q99" i="1" s="1"/>
  <c r="U99" i="1" s="1"/>
  <c r="J98" i="1"/>
  <c r="R98" i="1" s="1"/>
  <c r="S98" i="1" s="1"/>
  <c r="V98" i="1" s="1"/>
  <c r="J97" i="1"/>
  <c r="P97" i="1" s="1"/>
  <c r="Q97" i="1" s="1"/>
  <c r="U97" i="1" s="1"/>
  <c r="J96" i="1"/>
  <c r="P96" i="1" s="1"/>
  <c r="Q96" i="1" s="1"/>
  <c r="U96" i="1" s="1"/>
  <c r="J95" i="1"/>
  <c r="W95" i="1" s="1"/>
  <c r="J94" i="1"/>
  <c r="W94" i="1" s="1"/>
  <c r="J93" i="1"/>
  <c r="J92" i="1"/>
  <c r="N92" i="1" s="1"/>
  <c r="O92" i="1" s="1"/>
  <c r="T92" i="1" s="1"/>
  <c r="J91" i="1"/>
  <c r="J90" i="1"/>
  <c r="R90" i="1" s="1"/>
  <c r="S90" i="1" s="1"/>
  <c r="V90" i="1" s="1"/>
  <c r="J89" i="1"/>
  <c r="J88" i="1"/>
  <c r="J87" i="1"/>
  <c r="W87" i="1" s="1"/>
  <c r="J86" i="1"/>
  <c r="W86" i="1" s="1"/>
  <c r="J85" i="1"/>
  <c r="R85" i="1" s="1"/>
  <c r="S85" i="1" s="1"/>
  <c r="V85" i="1" s="1"/>
  <c r="J84" i="1"/>
  <c r="J83" i="1"/>
  <c r="P83" i="1" s="1"/>
  <c r="Q83" i="1" s="1"/>
  <c r="U83" i="1" s="1"/>
  <c r="J82" i="1"/>
  <c r="R82" i="1" s="1"/>
  <c r="S82" i="1" s="1"/>
  <c r="V82" i="1" s="1"/>
  <c r="J81" i="1"/>
  <c r="N81" i="1" s="1"/>
  <c r="O81" i="1" s="1"/>
  <c r="T81" i="1" s="1"/>
  <c r="J80" i="1"/>
  <c r="N80" i="1" s="1"/>
  <c r="O80" i="1" s="1"/>
  <c r="T80" i="1" s="1"/>
  <c r="J79" i="1"/>
  <c r="W79" i="1" s="1"/>
  <c r="J78" i="1"/>
  <c r="W78" i="1" s="1"/>
  <c r="J77" i="1"/>
  <c r="J76" i="1"/>
  <c r="J75" i="1"/>
  <c r="J74" i="1"/>
  <c r="R74" i="1" s="1"/>
  <c r="S74" i="1" s="1"/>
  <c r="V74" i="1" s="1"/>
  <c r="J73" i="1"/>
  <c r="P73" i="1" s="1"/>
  <c r="Q73" i="1" s="1"/>
  <c r="U73" i="1" s="1"/>
  <c r="J72" i="1"/>
  <c r="N72" i="1" s="1"/>
  <c r="O72" i="1" s="1"/>
  <c r="T72" i="1" s="1"/>
  <c r="J71" i="1"/>
  <c r="W71" i="1" s="1"/>
  <c r="J70" i="1"/>
  <c r="W70" i="1" s="1"/>
  <c r="J69" i="1"/>
  <c r="R69" i="1" s="1"/>
  <c r="S69" i="1" s="1"/>
  <c r="V69" i="1" s="1"/>
  <c r="J68" i="1"/>
  <c r="J67" i="1"/>
  <c r="P67" i="1" s="1"/>
  <c r="Q67" i="1" s="1"/>
  <c r="U67" i="1" s="1"/>
  <c r="J66" i="1"/>
  <c r="J65" i="1"/>
  <c r="P65" i="1" s="1"/>
  <c r="Q65" i="1" s="1"/>
  <c r="U65" i="1" s="1"/>
  <c r="J64" i="1"/>
  <c r="N64" i="1" s="1"/>
  <c r="O64" i="1" s="1"/>
  <c r="T64" i="1" s="1"/>
  <c r="J63" i="1"/>
  <c r="W63" i="1" s="1"/>
  <c r="J62" i="1"/>
  <c r="W62" i="1" s="1"/>
  <c r="J61" i="1"/>
  <c r="J60" i="1"/>
  <c r="N60" i="1" s="1"/>
  <c r="O60" i="1" s="1"/>
  <c r="T60" i="1" s="1"/>
  <c r="J59" i="1"/>
  <c r="J58" i="1"/>
  <c r="R58" i="1" s="1"/>
  <c r="S58" i="1" s="1"/>
  <c r="V58" i="1" s="1"/>
  <c r="J57" i="1"/>
  <c r="N57" i="1" s="1"/>
  <c r="O57" i="1" s="1"/>
  <c r="T57" i="1" s="1"/>
  <c r="J56" i="1"/>
  <c r="J55" i="1"/>
  <c r="W55" i="1" s="1"/>
  <c r="J54" i="1"/>
  <c r="W54" i="1" s="1"/>
  <c r="J53" i="1"/>
  <c r="J52" i="1"/>
  <c r="J51" i="1"/>
  <c r="P51" i="1" s="1"/>
  <c r="Q51" i="1" s="1"/>
  <c r="U51" i="1" s="1"/>
  <c r="J50" i="1"/>
  <c r="R50" i="1" s="1"/>
  <c r="S50" i="1" s="1"/>
  <c r="V50" i="1" s="1"/>
  <c r="J49" i="1"/>
  <c r="N49" i="1" s="1"/>
  <c r="O49" i="1" s="1"/>
  <c r="T49" i="1" s="1"/>
  <c r="J48" i="1"/>
  <c r="N48" i="1" s="1"/>
  <c r="O48" i="1" s="1"/>
  <c r="T48" i="1" s="1"/>
  <c r="J47" i="1"/>
  <c r="W47" i="1" s="1"/>
  <c r="J46" i="1"/>
  <c r="W46" i="1" s="1"/>
  <c r="J45" i="1"/>
  <c r="J44" i="1"/>
  <c r="J43" i="1"/>
  <c r="R43" i="1" s="1"/>
  <c r="S43" i="1" s="1"/>
  <c r="V43" i="1" s="1"/>
  <c r="J42" i="1"/>
  <c r="N42" i="1" s="1"/>
  <c r="O42" i="1" s="1"/>
  <c r="T42" i="1" s="1"/>
  <c r="J41" i="1"/>
  <c r="W41" i="1" s="1"/>
  <c r="J40" i="1"/>
  <c r="J39" i="1"/>
  <c r="J38" i="1"/>
  <c r="W38" i="1" s="1"/>
  <c r="J37" i="1"/>
  <c r="P37" i="1" s="1"/>
  <c r="Q37" i="1" s="1"/>
  <c r="U37" i="1" s="1"/>
  <c r="J36" i="1"/>
  <c r="J35" i="1"/>
  <c r="R35" i="1" s="1"/>
  <c r="S35" i="1" s="1"/>
  <c r="V35" i="1" s="1"/>
  <c r="J34" i="1"/>
  <c r="R34" i="1" s="1"/>
  <c r="S34" i="1" s="1"/>
  <c r="V34" i="1" s="1"/>
  <c r="J33" i="1"/>
  <c r="P33" i="1" s="1"/>
  <c r="Q33" i="1" s="1"/>
  <c r="U33" i="1" s="1"/>
  <c r="J32" i="1"/>
  <c r="W32" i="1" s="1"/>
  <c r="J31" i="1"/>
  <c r="J30" i="1"/>
  <c r="P30" i="1" s="1"/>
  <c r="Q30" i="1" s="1"/>
  <c r="U30" i="1" s="1"/>
  <c r="J29" i="1"/>
  <c r="J28" i="1"/>
  <c r="N28" i="1" s="1"/>
  <c r="O28" i="1" s="1"/>
  <c r="T28" i="1" s="1"/>
  <c r="J27" i="1"/>
  <c r="R27" i="1" s="1"/>
  <c r="S27" i="1" s="1"/>
  <c r="V27" i="1" s="1"/>
  <c r="J26" i="1"/>
  <c r="R26" i="1" s="1"/>
  <c r="S26" i="1" s="1"/>
  <c r="V26" i="1" s="1"/>
  <c r="J25" i="1"/>
  <c r="W25" i="1" s="1"/>
  <c r="J24" i="1"/>
  <c r="N24" i="1" s="1"/>
  <c r="O24" i="1" s="1"/>
  <c r="T24" i="1" s="1"/>
  <c r="J23" i="1"/>
  <c r="W23" i="1" s="1"/>
  <c r="J22" i="1"/>
  <c r="J21" i="1"/>
  <c r="J20" i="1"/>
  <c r="J19" i="1"/>
  <c r="P19" i="1" s="1"/>
  <c r="Q19" i="1" s="1"/>
  <c r="U19" i="1" s="1"/>
  <c r="J18" i="1"/>
  <c r="N18" i="1" s="1"/>
  <c r="O18" i="1" s="1"/>
  <c r="T18" i="1" s="1"/>
  <c r="J17" i="1"/>
  <c r="W17" i="1" s="1"/>
  <c r="J16" i="1"/>
  <c r="W16" i="1" s="1"/>
  <c r="J15" i="1"/>
  <c r="P15" i="1" s="1"/>
  <c r="Q15" i="1" s="1"/>
  <c r="U15" i="1" s="1"/>
  <c r="J14" i="1"/>
  <c r="J13" i="1"/>
  <c r="J12" i="1"/>
  <c r="J11" i="1"/>
  <c r="P11" i="1" s="1"/>
  <c r="Q11" i="1" s="1"/>
  <c r="U11" i="1" s="1"/>
  <c r="J10" i="1"/>
  <c r="N10" i="1" s="1"/>
  <c r="O10" i="1" s="1"/>
  <c r="T10" i="1" s="1"/>
  <c r="J9" i="1"/>
  <c r="W9" i="1" s="1"/>
  <c r="J8" i="1"/>
  <c r="W8" i="1" s="1"/>
  <c r="J7" i="1"/>
  <c r="W7" i="1" s="1"/>
  <c r="J6" i="1"/>
  <c r="W6" i="1" s="1"/>
  <c r="J5" i="1"/>
  <c r="P5" i="1" s="1"/>
  <c r="Q5" i="1" s="1"/>
  <c r="U5" i="1" s="1"/>
  <c r="J4" i="1"/>
  <c r="J3" i="1"/>
  <c r="N3" i="1" s="1"/>
  <c r="O3" i="1" s="1"/>
  <c r="T3" i="1" s="1"/>
  <c r="N224" i="1" l="1"/>
  <c r="O224" i="1" s="1"/>
  <c r="T224" i="1" s="1"/>
  <c r="N208" i="1"/>
  <c r="O208" i="1" s="1"/>
  <c r="T208" i="1" s="1"/>
  <c r="N202" i="1"/>
  <c r="O202" i="1" s="1"/>
  <c r="T202" i="1" s="1"/>
  <c r="N186" i="1"/>
  <c r="O186" i="1" s="1"/>
  <c r="T186" i="1" s="1"/>
  <c r="N162" i="1"/>
  <c r="O162" i="1" s="1"/>
  <c r="T162" i="1" s="1"/>
  <c r="N137" i="1"/>
  <c r="O137" i="1" s="1"/>
  <c r="T137" i="1" s="1"/>
  <c r="N113" i="1"/>
  <c r="O113" i="1" s="1"/>
  <c r="T113" i="1" s="1"/>
  <c r="N82" i="1"/>
  <c r="O82" i="1" s="1"/>
  <c r="T82" i="1" s="1"/>
  <c r="N26" i="1"/>
  <c r="O26" i="1" s="1"/>
  <c r="T26" i="1" s="1"/>
  <c r="P232" i="1"/>
  <c r="Q232" i="1" s="1"/>
  <c r="U232" i="1" s="1"/>
  <c r="P210" i="1"/>
  <c r="Q210" i="1" s="1"/>
  <c r="U210" i="1" s="1"/>
  <c r="P192" i="1"/>
  <c r="Q192" i="1" s="1"/>
  <c r="U192" i="1" s="1"/>
  <c r="P162" i="1"/>
  <c r="Q162" i="1" s="1"/>
  <c r="U162" i="1" s="1"/>
  <c r="P41" i="1"/>
  <c r="Q41" i="1" s="1"/>
  <c r="U41" i="1" s="1"/>
  <c r="P9" i="1"/>
  <c r="Q9" i="1" s="1"/>
  <c r="U9" i="1" s="1"/>
  <c r="R208" i="1"/>
  <c r="S208" i="1" s="1"/>
  <c r="V208" i="1" s="1"/>
  <c r="R18" i="1"/>
  <c r="S18" i="1" s="1"/>
  <c r="V18" i="1" s="1"/>
  <c r="N58" i="1"/>
  <c r="O58" i="1" s="1"/>
  <c r="T58" i="1" s="1"/>
  <c r="N219" i="1"/>
  <c r="O219" i="1" s="1"/>
  <c r="T219" i="1" s="1"/>
  <c r="N201" i="1"/>
  <c r="O201" i="1" s="1"/>
  <c r="T201" i="1" s="1"/>
  <c r="N136" i="1"/>
  <c r="O136" i="1" s="1"/>
  <c r="T136" i="1" s="1"/>
  <c r="N50" i="1"/>
  <c r="O50" i="1" s="1"/>
  <c r="T50" i="1" s="1"/>
  <c r="N25" i="1"/>
  <c r="O25" i="1" s="1"/>
  <c r="T25" i="1" s="1"/>
  <c r="P208" i="1"/>
  <c r="Q208" i="1" s="1"/>
  <c r="U208" i="1" s="1"/>
  <c r="P186" i="1"/>
  <c r="Q186" i="1" s="1"/>
  <c r="U186" i="1" s="1"/>
  <c r="P161" i="1"/>
  <c r="Q161" i="1" s="1"/>
  <c r="U161" i="1" s="1"/>
  <c r="P130" i="1"/>
  <c r="Q130" i="1" s="1"/>
  <c r="U130" i="1" s="1"/>
  <c r="P35" i="1"/>
  <c r="Q35" i="1" s="1"/>
  <c r="U35" i="1" s="1"/>
  <c r="R3" i="1"/>
  <c r="S3" i="1" s="1"/>
  <c r="V3" i="1" s="1"/>
  <c r="R17" i="1"/>
  <c r="S17" i="1" s="1"/>
  <c r="V17" i="1" s="1"/>
  <c r="N200" i="1"/>
  <c r="O200" i="1" s="1"/>
  <c r="T200" i="1" s="1"/>
  <c r="N155" i="1"/>
  <c r="O155" i="1" s="1"/>
  <c r="T155" i="1" s="1"/>
  <c r="P154" i="1"/>
  <c r="Q154" i="1" s="1"/>
  <c r="U154" i="1" s="1"/>
  <c r="R201" i="1"/>
  <c r="S201" i="1" s="1"/>
  <c r="V201" i="1" s="1"/>
  <c r="N233" i="1"/>
  <c r="O233" i="1" s="1"/>
  <c r="T233" i="1" s="1"/>
  <c r="N216" i="1"/>
  <c r="O216" i="1" s="1"/>
  <c r="T216" i="1" s="1"/>
  <c r="N154" i="1"/>
  <c r="O154" i="1" s="1"/>
  <c r="T154" i="1" s="1"/>
  <c r="N130" i="1"/>
  <c r="O130" i="1" s="1"/>
  <c r="T130" i="1" s="1"/>
  <c r="N103" i="1"/>
  <c r="O103" i="1" s="1"/>
  <c r="T103" i="1" s="1"/>
  <c r="N17" i="1"/>
  <c r="O17" i="1" s="1"/>
  <c r="T17" i="1" s="1"/>
  <c r="P225" i="1"/>
  <c r="Q225" i="1" s="1"/>
  <c r="U225" i="1" s="1"/>
  <c r="P202" i="1"/>
  <c r="Q202" i="1" s="1"/>
  <c r="U202" i="1" s="1"/>
  <c r="P184" i="1"/>
  <c r="Q184" i="1" s="1"/>
  <c r="U184" i="1" s="1"/>
  <c r="P121" i="1"/>
  <c r="Q121" i="1" s="1"/>
  <c r="U121" i="1" s="1"/>
  <c r="P64" i="1"/>
  <c r="Q64" i="1" s="1"/>
  <c r="U64" i="1" s="1"/>
  <c r="P32" i="1"/>
  <c r="Q32" i="1" s="1"/>
  <c r="U32" i="1" s="1"/>
  <c r="R232" i="1"/>
  <c r="S232" i="1" s="1"/>
  <c r="V232" i="1" s="1"/>
  <c r="R200" i="1"/>
  <c r="S200" i="1" s="1"/>
  <c r="V200" i="1" s="1"/>
  <c r="R139" i="1"/>
  <c r="S139" i="1" s="1"/>
  <c r="V139" i="1" s="1"/>
  <c r="N34" i="1"/>
  <c r="O34" i="1" s="1"/>
  <c r="T34" i="1" s="1"/>
  <c r="N7" i="1"/>
  <c r="O7" i="1" s="1"/>
  <c r="T7" i="1" s="1"/>
  <c r="P87" i="1"/>
  <c r="Q87" i="1" s="1"/>
  <c r="U87" i="1" s="1"/>
  <c r="P55" i="1"/>
  <c r="Q55" i="1" s="1"/>
  <c r="U55" i="1" s="1"/>
  <c r="P23" i="1"/>
  <c r="Q23" i="1" s="1"/>
  <c r="U23" i="1" s="1"/>
  <c r="R111" i="1"/>
  <c r="S111" i="1" s="1"/>
  <c r="V111" i="1" s="1"/>
  <c r="P216" i="1"/>
  <c r="Q216" i="1" s="1"/>
  <c r="U216" i="1" s="1"/>
  <c r="P43" i="1"/>
  <c r="Q43" i="1" s="1"/>
  <c r="U43" i="1" s="1"/>
  <c r="R176" i="1"/>
  <c r="S176" i="1" s="1"/>
  <c r="V176" i="1" s="1"/>
  <c r="R19" i="1"/>
  <c r="S19" i="1" s="1"/>
  <c r="V19" i="1" s="1"/>
  <c r="W21" i="1"/>
  <c r="R21" i="1"/>
  <c r="S21" i="1" s="1"/>
  <c r="V21" i="1" s="1"/>
  <c r="N21" i="1"/>
  <c r="O21" i="1" s="1"/>
  <c r="T21" i="1" s="1"/>
  <c r="W53" i="1"/>
  <c r="N53" i="1"/>
  <c r="O53" i="1" s="1"/>
  <c r="T53" i="1" s="1"/>
  <c r="W77" i="1"/>
  <c r="N77" i="1"/>
  <c r="O77" i="1" s="1"/>
  <c r="T77" i="1" s="1"/>
  <c r="W109" i="1"/>
  <c r="N109" i="1"/>
  <c r="O109" i="1" s="1"/>
  <c r="T109" i="1" s="1"/>
  <c r="W158" i="1"/>
  <c r="N158" i="1"/>
  <c r="O158" i="1" s="1"/>
  <c r="T158" i="1" s="1"/>
  <c r="W206" i="1"/>
  <c r="N206" i="1"/>
  <c r="O206" i="1" s="1"/>
  <c r="T206" i="1" s="1"/>
  <c r="W14" i="1"/>
  <c r="R14" i="1"/>
  <c r="S14" i="1" s="1"/>
  <c r="V14" i="1" s="1"/>
  <c r="N231" i="1"/>
  <c r="O231" i="1" s="1"/>
  <c r="T231" i="1" s="1"/>
  <c r="W4" i="1"/>
  <c r="R4" i="1"/>
  <c r="S4" i="1" s="1"/>
  <c r="V4" i="1" s="1"/>
  <c r="P4" i="1"/>
  <c r="Q4" i="1" s="1"/>
  <c r="U4" i="1" s="1"/>
  <c r="W12" i="1"/>
  <c r="P12" i="1"/>
  <c r="Q12" i="1" s="1"/>
  <c r="U12" i="1" s="1"/>
  <c r="W20" i="1"/>
  <c r="P20" i="1"/>
  <c r="Q20" i="1" s="1"/>
  <c r="U20" i="1" s="1"/>
  <c r="R20" i="1"/>
  <c r="S20" i="1" s="1"/>
  <c r="V20" i="1" s="1"/>
  <c r="W28" i="1"/>
  <c r="P28" i="1"/>
  <c r="Q28" i="1" s="1"/>
  <c r="U28" i="1" s="1"/>
  <c r="W36" i="1"/>
  <c r="P36" i="1"/>
  <c r="Q36" i="1" s="1"/>
  <c r="U36" i="1" s="1"/>
  <c r="W44" i="1"/>
  <c r="P44" i="1"/>
  <c r="Q44" i="1" s="1"/>
  <c r="U44" i="1" s="1"/>
  <c r="W52" i="1"/>
  <c r="P52" i="1"/>
  <c r="Q52" i="1" s="1"/>
  <c r="U52" i="1" s="1"/>
  <c r="W60" i="1"/>
  <c r="P60" i="1"/>
  <c r="Q60" i="1" s="1"/>
  <c r="U60" i="1" s="1"/>
  <c r="W68" i="1"/>
  <c r="P68" i="1"/>
  <c r="Q68" i="1" s="1"/>
  <c r="U68" i="1" s="1"/>
  <c r="W76" i="1"/>
  <c r="P76" i="1"/>
  <c r="Q76" i="1" s="1"/>
  <c r="U76" i="1" s="1"/>
  <c r="W84" i="1"/>
  <c r="P84" i="1"/>
  <c r="Q84" i="1" s="1"/>
  <c r="U84" i="1" s="1"/>
  <c r="W92" i="1"/>
  <c r="P92" i="1"/>
  <c r="Q92" i="1" s="1"/>
  <c r="U92" i="1" s="1"/>
  <c r="W100" i="1"/>
  <c r="P100" i="1"/>
  <c r="Q100" i="1" s="1"/>
  <c r="U100" i="1" s="1"/>
  <c r="W108" i="1"/>
  <c r="P108" i="1"/>
  <c r="Q108" i="1" s="1"/>
  <c r="U108" i="1" s="1"/>
  <c r="W116" i="1"/>
  <c r="P116" i="1"/>
  <c r="Q116" i="1" s="1"/>
  <c r="U116" i="1" s="1"/>
  <c r="W125" i="1"/>
  <c r="P125" i="1"/>
  <c r="Q125" i="1" s="1"/>
  <c r="U125" i="1" s="1"/>
  <c r="W133" i="1"/>
  <c r="P133" i="1"/>
  <c r="Q133" i="1" s="1"/>
  <c r="U133" i="1" s="1"/>
  <c r="W141" i="1"/>
  <c r="P141" i="1"/>
  <c r="Q141" i="1" s="1"/>
  <c r="U141" i="1" s="1"/>
  <c r="W149" i="1"/>
  <c r="P149" i="1"/>
  <c r="Q149" i="1" s="1"/>
  <c r="U149" i="1" s="1"/>
  <c r="W157" i="1"/>
  <c r="P157" i="1"/>
  <c r="Q157" i="1" s="1"/>
  <c r="U157" i="1" s="1"/>
  <c r="W165" i="1"/>
  <c r="P165" i="1"/>
  <c r="Q165" i="1" s="1"/>
  <c r="U165" i="1" s="1"/>
  <c r="W173" i="1"/>
  <c r="P173" i="1"/>
  <c r="Q173" i="1" s="1"/>
  <c r="U173" i="1" s="1"/>
  <c r="W181" i="1"/>
  <c r="P181" i="1"/>
  <c r="Q181" i="1" s="1"/>
  <c r="U181" i="1" s="1"/>
  <c r="W189" i="1"/>
  <c r="P189" i="1"/>
  <c r="Q189" i="1" s="1"/>
  <c r="U189" i="1" s="1"/>
  <c r="W197" i="1"/>
  <c r="P197" i="1"/>
  <c r="Q197" i="1" s="1"/>
  <c r="U197" i="1" s="1"/>
  <c r="W205" i="1"/>
  <c r="P205" i="1"/>
  <c r="Q205" i="1" s="1"/>
  <c r="U205" i="1" s="1"/>
  <c r="W213" i="1"/>
  <c r="P213" i="1"/>
  <c r="Q213" i="1" s="1"/>
  <c r="U213" i="1" s="1"/>
  <c r="W221" i="1"/>
  <c r="P221" i="1"/>
  <c r="Q221" i="1" s="1"/>
  <c r="U221" i="1" s="1"/>
  <c r="W229" i="1"/>
  <c r="P229" i="1"/>
  <c r="Q229" i="1" s="1"/>
  <c r="U229" i="1" s="1"/>
  <c r="N223" i="1"/>
  <c r="O223" i="1" s="1"/>
  <c r="T223" i="1" s="1"/>
  <c r="N191" i="1"/>
  <c r="O191" i="1" s="1"/>
  <c r="T191" i="1" s="1"/>
  <c r="N159" i="1"/>
  <c r="O159" i="1" s="1"/>
  <c r="T159" i="1" s="1"/>
  <c r="N127" i="1"/>
  <c r="O127" i="1" s="1"/>
  <c r="T127" i="1" s="1"/>
  <c r="N94" i="1"/>
  <c r="O94" i="1" s="1"/>
  <c r="T94" i="1" s="1"/>
  <c r="N62" i="1"/>
  <c r="O62" i="1" s="1"/>
  <c r="T62" i="1" s="1"/>
  <c r="N30" i="1"/>
  <c r="O30" i="1" s="1"/>
  <c r="T30" i="1" s="1"/>
  <c r="P198" i="1"/>
  <c r="Q198" i="1" s="1"/>
  <c r="U198" i="1" s="1"/>
  <c r="P176" i="1"/>
  <c r="Q176" i="1" s="1"/>
  <c r="U176" i="1" s="1"/>
  <c r="P166" i="1"/>
  <c r="Q166" i="1" s="1"/>
  <c r="U166" i="1" s="1"/>
  <c r="P144" i="1"/>
  <c r="Q144" i="1" s="1"/>
  <c r="U144" i="1" s="1"/>
  <c r="P134" i="1"/>
  <c r="Q134" i="1" s="1"/>
  <c r="U134" i="1" s="1"/>
  <c r="P111" i="1"/>
  <c r="Q111" i="1" s="1"/>
  <c r="U111" i="1" s="1"/>
  <c r="P101" i="1"/>
  <c r="Q101" i="1" s="1"/>
  <c r="U101" i="1" s="1"/>
  <c r="P79" i="1"/>
  <c r="Q79" i="1" s="1"/>
  <c r="U79" i="1" s="1"/>
  <c r="P69" i="1"/>
  <c r="Q69" i="1" s="1"/>
  <c r="U69" i="1" s="1"/>
  <c r="P47" i="1"/>
  <c r="Q47" i="1" s="1"/>
  <c r="U47" i="1" s="1"/>
  <c r="R225" i="1"/>
  <c r="S225" i="1" s="1"/>
  <c r="V225" i="1" s="1"/>
  <c r="R215" i="1"/>
  <c r="S215" i="1" s="1"/>
  <c r="V215" i="1" s="1"/>
  <c r="R205" i="1"/>
  <c r="S205" i="1" s="1"/>
  <c r="V205" i="1" s="1"/>
  <c r="R181" i="1"/>
  <c r="S181" i="1" s="1"/>
  <c r="V181" i="1" s="1"/>
  <c r="R167" i="1"/>
  <c r="S167" i="1" s="1"/>
  <c r="V167" i="1" s="1"/>
  <c r="R128" i="1"/>
  <c r="S128" i="1" s="1"/>
  <c r="V128" i="1" s="1"/>
  <c r="R116" i="1"/>
  <c r="S116" i="1" s="1"/>
  <c r="V116" i="1" s="1"/>
  <c r="R102" i="1"/>
  <c r="S102" i="1" s="1"/>
  <c r="V102" i="1" s="1"/>
  <c r="R77" i="1"/>
  <c r="S77" i="1" s="1"/>
  <c r="V77" i="1" s="1"/>
  <c r="R63" i="1"/>
  <c r="S63" i="1" s="1"/>
  <c r="V63" i="1" s="1"/>
  <c r="R52" i="1"/>
  <c r="S52" i="1" s="1"/>
  <c r="V52" i="1" s="1"/>
  <c r="R36" i="1"/>
  <c r="S36" i="1" s="1"/>
  <c r="V36" i="1" s="1"/>
  <c r="R23" i="1"/>
  <c r="S23" i="1" s="1"/>
  <c r="V23" i="1" s="1"/>
  <c r="R7" i="1"/>
  <c r="S7" i="1" s="1"/>
  <c r="V7" i="1" s="1"/>
  <c r="P207" i="1"/>
  <c r="Q207" i="1" s="1"/>
  <c r="U207" i="1" s="1"/>
  <c r="P175" i="1"/>
  <c r="Q175" i="1" s="1"/>
  <c r="U175" i="1" s="1"/>
  <c r="P143" i="1"/>
  <c r="Q143" i="1" s="1"/>
  <c r="U143" i="1" s="1"/>
  <c r="P110" i="1"/>
  <c r="Q110" i="1" s="1"/>
  <c r="U110" i="1" s="1"/>
  <c r="P78" i="1"/>
  <c r="Q78" i="1" s="1"/>
  <c r="U78" i="1" s="1"/>
  <c r="P46" i="1"/>
  <c r="Q46" i="1" s="1"/>
  <c r="U46" i="1" s="1"/>
  <c r="P14" i="1"/>
  <c r="Q14" i="1" s="1"/>
  <c r="U14" i="1" s="1"/>
  <c r="R214" i="1"/>
  <c r="S214" i="1" s="1"/>
  <c r="V214" i="1" s="1"/>
  <c r="R191" i="1"/>
  <c r="S191" i="1" s="1"/>
  <c r="V191" i="1" s="1"/>
  <c r="R152" i="1"/>
  <c r="S152" i="1" s="1"/>
  <c r="V152" i="1" s="1"/>
  <c r="R141" i="1"/>
  <c r="S141" i="1" s="1"/>
  <c r="V141" i="1" s="1"/>
  <c r="R127" i="1"/>
  <c r="S127" i="1" s="1"/>
  <c r="V127" i="1" s="1"/>
  <c r="R87" i="1"/>
  <c r="S87" i="1" s="1"/>
  <c r="V87" i="1" s="1"/>
  <c r="R76" i="1"/>
  <c r="S76" i="1" s="1"/>
  <c r="V76" i="1" s="1"/>
  <c r="R62" i="1"/>
  <c r="S62" i="1" s="1"/>
  <c r="V62" i="1" s="1"/>
  <c r="R6" i="1"/>
  <c r="S6" i="1" s="1"/>
  <c r="V6" i="1" s="1"/>
  <c r="W5" i="1"/>
  <c r="R5" i="1"/>
  <c r="S5" i="1" s="1"/>
  <c r="V5" i="1" s="1"/>
  <c r="N5" i="1"/>
  <c r="O5" i="1" s="1"/>
  <c r="T5" i="1" s="1"/>
  <c r="W142" i="1"/>
  <c r="N142" i="1"/>
  <c r="O142" i="1" s="1"/>
  <c r="T142" i="1" s="1"/>
  <c r="W230" i="1"/>
  <c r="N230" i="1"/>
  <c r="O230" i="1" s="1"/>
  <c r="T230" i="1" s="1"/>
  <c r="N111" i="1"/>
  <c r="O111" i="1" s="1"/>
  <c r="T111" i="1" s="1"/>
  <c r="R222" i="1"/>
  <c r="S222" i="1" s="1"/>
  <c r="V222" i="1" s="1"/>
  <c r="R189" i="1"/>
  <c r="S189" i="1" s="1"/>
  <c r="V189" i="1" s="1"/>
  <c r="R136" i="1"/>
  <c r="S136" i="1" s="1"/>
  <c r="V136" i="1" s="1"/>
  <c r="R125" i="1"/>
  <c r="S125" i="1" s="1"/>
  <c r="V125" i="1" s="1"/>
  <c r="R110" i="1"/>
  <c r="S110" i="1" s="1"/>
  <c r="V110" i="1" s="1"/>
  <c r="R71" i="1"/>
  <c r="S71" i="1" s="1"/>
  <c r="V71" i="1" s="1"/>
  <c r="R60" i="1"/>
  <c r="S60" i="1" s="1"/>
  <c r="V60" i="1" s="1"/>
  <c r="R46" i="1"/>
  <c r="S46" i="1" s="1"/>
  <c r="V46" i="1" s="1"/>
  <c r="R32" i="1"/>
  <c r="S32" i="1" s="1"/>
  <c r="V32" i="1" s="1"/>
  <c r="W13" i="1"/>
  <c r="R13" i="1"/>
  <c r="S13" i="1" s="1"/>
  <c r="V13" i="1" s="1"/>
  <c r="N13" i="1"/>
  <c r="O13" i="1" s="1"/>
  <c r="T13" i="1" s="1"/>
  <c r="W182" i="1"/>
  <c r="N182" i="1"/>
  <c r="O182" i="1" s="1"/>
  <c r="T182" i="1" s="1"/>
  <c r="R151" i="1"/>
  <c r="S151" i="1" s="1"/>
  <c r="V151" i="1" s="1"/>
  <c r="N175" i="1"/>
  <c r="O175" i="1" s="1"/>
  <c r="T175" i="1" s="1"/>
  <c r="P21" i="1"/>
  <c r="Q21" i="1" s="1"/>
  <c r="U21" i="1" s="1"/>
  <c r="R109" i="1"/>
  <c r="S109" i="1" s="1"/>
  <c r="V109" i="1" s="1"/>
  <c r="R28" i="1"/>
  <c r="S28" i="1" s="1"/>
  <c r="V28" i="1" s="1"/>
  <c r="R16" i="1"/>
  <c r="S16" i="1" s="1"/>
  <c r="V16" i="1" s="1"/>
  <c r="W45" i="1"/>
  <c r="R45" i="1"/>
  <c r="S45" i="1" s="1"/>
  <c r="V45" i="1" s="1"/>
  <c r="N45" i="1"/>
  <c r="O45" i="1" s="1"/>
  <c r="T45" i="1" s="1"/>
  <c r="W85" i="1"/>
  <c r="N85" i="1"/>
  <c r="O85" i="1" s="1"/>
  <c r="T85" i="1" s="1"/>
  <c r="W126" i="1"/>
  <c r="N126" i="1"/>
  <c r="O126" i="1" s="1"/>
  <c r="T126" i="1" s="1"/>
  <c r="W174" i="1"/>
  <c r="N174" i="1"/>
  <c r="O174" i="1" s="1"/>
  <c r="T174" i="1" s="1"/>
  <c r="W22" i="1"/>
  <c r="R22" i="1"/>
  <c r="S22" i="1" s="1"/>
  <c r="V22" i="1" s="1"/>
  <c r="N102" i="1"/>
  <c r="O102" i="1" s="1"/>
  <c r="T102" i="1" s="1"/>
  <c r="N70" i="1"/>
  <c r="O70" i="1" s="1"/>
  <c r="T70" i="1" s="1"/>
  <c r="P77" i="1"/>
  <c r="Q77" i="1" s="1"/>
  <c r="U77" i="1" s="1"/>
  <c r="W15" i="1"/>
  <c r="R15" i="1"/>
  <c r="S15" i="1" s="1"/>
  <c r="V15" i="1" s="1"/>
  <c r="W39" i="1"/>
  <c r="R39" i="1"/>
  <c r="S39" i="1" s="1"/>
  <c r="V39" i="1" s="1"/>
  <c r="N197" i="1"/>
  <c r="O197" i="1" s="1"/>
  <c r="T197" i="1" s="1"/>
  <c r="N176" i="1"/>
  <c r="O176" i="1" s="1"/>
  <c r="T176" i="1" s="1"/>
  <c r="N144" i="1"/>
  <c r="O144" i="1" s="1"/>
  <c r="T144" i="1" s="1"/>
  <c r="N36" i="1"/>
  <c r="O36" i="1" s="1"/>
  <c r="T36" i="1" s="1"/>
  <c r="N4" i="1"/>
  <c r="O4" i="1" s="1"/>
  <c r="T4" i="1" s="1"/>
  <c r="P151" i="1"/>
  <c r="Q151" i="1" s="1"/>
  <c r="U151" i="1" s="1"/>
  <c r="P118" i="1"/>
  <c r="Q118" i="1" s="1"/>
  <c r="U118" i="1" s="1"/>
  <c r="P86" i="1"/>
  <c r="Q86" i="1" s="1"/>
  <c r="U86" i="1" s="1"/>
  <c r="P22" i="1"/>
  <c r="Q22" i="1" s="1"/>
  <c r="U22" i="1" s="1"/>
  <c r="W40" i="1"/>
  <c r="R40" i="1"/>
  <c r="S40" i="1" s="1"/>
  <c r="V40" i="1" s="1"/>
  <c r="W72" i="1"/>
  <c r="R72" i="1"/>
  <c r="S72" i="1" s="1"/>
  <c r="V72" i="1" s="1"/>
  <c r="W104" i="1"/>
  <c r="R104" i="1"/>
  <c r="S104" i="1" s="1"/>
  <c r="V104" i="1" s="1"/>
  <c r="W129" i="1"/>
  <c r="R129" i="1"/>
  <c r="S129" i="1" s="1"/>
  <c r="V129" i="1" s="1"/>
  <c r="W153" i="1"/>
  <c r="R153" i="1"/>
  <c r="S153" i="1" s="1"/>
  <c r="V153" i="1" s="1"/>
  <c r="W177" i="1"/>
  <c r="R177" i="1"/>
  <c r="S177" i="1" s="1"/>
  <c r="V177" i="1" s="1"/>
  <c r="N143" i="1"/>
  <c r="O143" i="1" s="1"/>
  <c r="T143" i="1" s="1"/>
  <c r="R221" i="1"/>
  <c r="S221" i="1" s="1"/>
  <c r="V221" i="1" s="1"/>
  <c r="R209" i="1"/>
  <c r="S209" i="1" s="1"/>
  <c r="V209" i="1" s="1"/>
  <c r="R199" i="1"/>
  <c r="S199" i="1" s="1"/>
  <c r="V199" i="1" s="1"/>
  <c r="R174" i="1"/>
  <c r="S174" i="1" s="1"/>
  <c r="V174" i="1" s="1"/>
  <c r="R160" i="1"/>
  <c r="S160" i="1" s="1"/>
  <c r="V160" i="1" s="1"/>
  <c r="R95" i="1"/>
  <c r="S95" i="1" s="1"/>
  <c r="V95" i="1" s="1"/>
  <c r="R84" i="1"/>
  <c r="S84" i="1" s="1"/>
  <c r="V84" i="1" s="1"/>
  <c r="R70" i="1"/>
  <c r="S70" i="1" s="1"/>
  <c r="V70" i="1" s="1"/>
  <c r="R44" i="1"/>
  <c r="S44" i="1" s="1"/>
  <c r="V44" i="1" s="1"/>
  <c r="W33" i="1"/>
  <c r="R33" i="1"/>
  <c r="S33" i="1" s="1"/>
  <c r="V33" i="1" s="1"/>
  <c r="W49" i="1"/>
  <c r="R49" i="1"/>
  <c r="S49" i="1" s="1"/>
  <c r="V49" i="1" s="1"/>
  <c r="W57" i="1"/>
  <c r="R57" i="1"/>
  <c r="S57" i="1" s="1"/>
  <c r="V57" i="1" s="1"/>
  <c r="W65" i="1"/>
  <c r="R65" i="1"/>
  <c r="S65" i="1" s="1"/>
  <c r="V65" i="1" s="1"/>
  <c r="W73" i="1"/>
  <c r="R73" i="1"/>
  <c r="S73" i="1" s="1"/>
  <c r="V73" i="1" s="1"/>
  <c r="W81" i="1"/>
  <c r="R81" i="1"/>
  <c r="S81" i="1" s="1"/>
  <c r="V81" i="1" s="1"/>
  <c r="W89" i="1"/>
  <c r="R89" i="1"/>
  <c r="S89" i="1" s="1"/>
  <c r="V89" i="1" s="1"/>
  <c r="W97" i="1"/>
  <c r="R97" i="1"/>
  <c r="S97" i="1" s="1"/>
  <c r="V97" i="1" s="1"/>
  <c r="W105" i="1"/>
  <c r="R105" i="1"/>
  <c r="S105" i="1" s="1"/>
  <c r="V105" i="1" s="1"/>
  <c r="N205" i="1"/>
  <c r="O205" i="1" s="1"/>
  <c r="T205" i="1" s="1"/>
  <c r="N184" i="1"/>
  <c r="O184" i="1" s="1"/>
  <c r="T184" i="1" s="1"/>
  <c r="N173" i="1"/>
  <c r="O173" i="1" s="1"/>
  <c r="T173" i="1" s="1"/>
  <c r="N152" i="1"/>
  <c r="O152" i="1" s="1"/>
  <c r="T152" i="1" s="1"/>
  <c r="N141" i="1"/>
  <c r="O141" i="1" s="1"/>
  <c r="T141" i="1" s="1"/>
  <c r="N119" i="1"/>
  <c r="O119" i="1" s="1"/>
  <c r="T119" i="1" s="1"/>
  <c r="N108" i="1"/>
  <c r="O108" i="1" s="1"/>
  <c r="T108" i="1" s="1"/>
  <c r="N97" i="1"/>
  <c r="O97" i="1" s="1"/>
  <c r="T97" i="1" s="1"/>
  <c r="N87" i="1"/>
  <c r="O87" i="1" s="1"/>
  <c r="T87" i="1" s="1"/>
  <c r="N76" i="1"/>
  <c r="O76" i="1" s="1"/>
  <c r="T76" i="1" s="1"/>
  <c r="N65" i="1"/>
  <c r="O65" i="1" s="1"/>
  <c r="T65" i="1" s="1"/>
  <c r="N55" i="1"/>
  <c r="O55" i="1" s="1"/>
  <c r="T55" i="1" s="1"/>
  <c r="N44" i="1"/>
  <c r="O44" i="1" s="1"/>
  <c r="T44" i="1" s="1"/>
  <c r="N33" i="1"/>
  <c r="O33" i="1" s="1"/>
  <c r="T33" i="1" s="1"/>
  <c r="N23" i="1"/>
  <c r="O23" i="1" s="1"/>
  <c r="T23" i="1" s="1"/>
  <c r="N12" i="1"/>
  <c r="O12" i="1" s="1"/>
  <c r="T12" i="1" s="1"/>
  <c r="P233" i="1"/>
  <c r="Q233" i="1" s="1"/>
  <c r="U233" i="1" s="1"/>
  <c r="P223" i="1"/>
  <c r="Q223" i="1" s="1"/>
  <c r="U223" i="1" s="1"/>
  <c r="P201" i="1"/>
  <c r="Q201" i="1" s="1"/>
  <c r="U201" i="1" s="1"/>
  <c r="P191" i="1"/>
  <c r="Q191" i="1" s="1"/>
  <c r="U191" i="1" s="1"/>
  <c r="P159" i="1"/>
  <c r="Q159" i="1" s="1"/>
  <c r="U159" i="1" s="1"/>
  <c r="P127" i="1"/>
  <c r="Q127" i="1" s="1"/>
  <c r="U127" i="1" s="1"/>
  <c r="P104" i="1"/>
  <c r="Q104" i="1" s="1"/>
  <c r="U104" i="1" s="1"/>
  <c r="P94" i="1"/>
  <c r="Q94" i="1" s="1"/>
  <c r="U94" i="1" s="1"/>
  <c r="P72" i="1"/>
  <c r="Q72" i="1" s="1"/>
  <c r="U72" i="1" s="1"/>
  <c r="P62" i="1"/>
  <c r="Q62" i="1" s="1"/>
  <c r="U62" i="1" s="1"/>
  <c r="P40" i="1"/>
  <c r="Q40" i="1" s="1"/>
  <c r="U40" i="1" s="1"/>
  <c r="P8" i="1"/>
  <c r="Q8" i="1" s="1"/>
  <c r="U8" i="1" s="1"/>
  <c r="R230" i="1"/>
  <c r="S230" i="1" s="1"/>
  <c r="V230" i="1" s="1"/>
  <c r="R184" i="1"/>
  <c r="S184" i="1" s="1"/>
  <c r="V184" i="1" s="1"/>
  <c r="R173" i="1"/>
  <c r="S173" i="1" s="1"/>
  <c r="V173" i="1" s="1"/>
  <c r="R159" i="1"/>
  <c r="S159" i="1" s="1"/>
  <c r="V159" i="1" s="1"/>
  <c r="R119" i="1"/>
  <c r="S119" i="1" s="1"/>
  <c r="V119" i="1" s="1"/>
  <c r="R108" i="1"/>
  <c r="S108" i="1" s="1"/>
  <c r="V108" i="1" s="1"/>
  <c r="R94" i="1"/>
  <c r="S94" i="1" s="1"/>
  <c r="V94" i="1" s="1"/>
  <c r="R55" i="1"/>
  <c r="S55" i="1" s="1"/>
  <c r="V55" i="1" s="1"/>
  <c r="R12" i="1"/>
  <c r="S12" i="1" s="1"/>
  <c r="V12" i="1" s="1"/>
  <c r="W29" i="1"/>
  <c r="R29" i="1"/>
  <c r="S29" i="1" s="1"/>
  <c r="V29" i="1" s="1"/>
  <c r="N29" i="1"/>
  <c r="O29" i="1" s="1"/>
  <c r="T29" i="1" s="1"/>
  <c r="W61" i="1"/>
  <c r="N61" i="1"/>
  <c r="O61" i="1" s="1"/>
  <c r="T61" i="1" s="1"/>
  <c r="W93" i="1"/>
  <c r="N93" i="1"/>
  <c r="O93" i="1" s="1"/>
  <c r="T93" i="1" s="1"/>
  <c r="W117" i="1"/>
  <c r="N117" i="1"/>
  <c r="O117" i="1" s="1"/>
  <c r="T117" i="1" s="1"/>
  <c r="W150" i="1"/>
  <c r="N150" i="1"/>
  <c r="O150" i="1" s="1"/>
  <c r="T150" i="1" s="1"/>
  <c r="W190" i="1"/>
  <c r="N190" i="1"/>
  <c r="O190" i="1" s="1"/>
  <c r="T190" i="1" s="1"/>
  <c r="W214" i="1"/>
  <c r="N214" i="1"/>
  <c r="O214" i="1" s="1"/>
  <c r="T214" i="1" s="1"/>
  <c r="N135" i="1"/>
  <c r="O135" i="1" s="1"/>
  <c r="T135" i="1" s="1"/>
  <c r="N6" i="1"/>
  <c r="O6" i="1" s="1"/>
  <c r="T6" i="1" s="1"/>
  <c r="P142" i="1"/>
  <c r="Q142" i="1" s="1"/>
  <c r="U142" i="1" s="1"/>
  <c r="R190" i="1"/>
  <c r="S190" i="1" s="1"/>
  <c r="V190" i="1" s="1"/>
  <c r="R86" i="1"/>
  <c r="S86" i="1" s="1"/>
  <c r="V86" i="1" s="1"/>
  <c r="R61" i="1"/>
  <c r="S61" i="1" s="1"/>
  <c r="V61" i="1" s="1"/>
  <c r="W31" i="1"/>
  <c r="R31" i="1"/>
  <c r="S31" i="1" s="1"/>
  <c r="V31" i="1" s="1"/>
  <c r="N229" i="1"/>
  <c r="O229" i="1" s="1"/>
  <c r="T229" i="1" s="1"/>
  <c r="N165" i="1"/>
  <c r="O165" i="1" s="1"/>
  <c r="T165" i="1" s="1"/>
  <c r="N79" i="1"/>
  <c r="O79" i="1" s="1"/>
  <c r="T79" i="1" s="1"/>
  <c r="N68" i="1"/>
  <c r="O68" i="1" s="1"/>
  <c r="T68" i="1" s="1"/>
  <c r="N47" i="1"/>
  <c r="O47" i="1" s="1"/>
  <c r="T47" i="1" s="1"/>
  <c r="N15" i="1"/>
  <c r="O15" i="1" s="1"/>
  <c r="T15" i="1" s="1"/>
  <c r="P183" i="1"/>
  <c r="Q183" i="1" s="1"/>
  <c r="U183" i="1" s="1"/>
  <c r="P54" i="1"/>
  <c r="Q54" i="1" s="1"/>
  <c r="U54" i="1" s="1"/>
  <c r="R175" i="1"/>
  <c r="S175" i="1" s="1"/>
  <c r="V175" i="1" s="1"/>
  <c r="W56" i="1"/>
  <c r="R56" i="1"/>
  <c r="S56" i="1" s="1"/>
  <c r="V56" i="1" s="1"/>
  <c r="W80" i="1"/>
  <c r="R80" i="1"/>
  <c r="S80" i="1" s="1"/>
  <c r="V80" i="1" s="1"/>
  <c r="W96" i="1"/>
  <c r="R96" i="1"/>
  <c r="S96" i="1" s="1"/>
  <c r="V96" i="1" s="1"/>
  <c r="W120" i="1"/>
  <c r="R120" i="1"/>
  <c r="S120" i="1" s="1"/>
  <c r="V120" i="1" s="1"/>
  <c r="W145" i="1"/>
  <c r="R145" i="1"/>
  <c r="S145" i="1" s="1"/>
  <c r="V145" i="1" s="1"/>
  <c r="W169" i="1"/>
  <c r="R169" i="1"/>
  <c r="S169" i="1" s="1"/>
  <c r="V169" i="1" s="1"/>
  <c r="W193" i="1"/>
  <c r="R193" i="1"/>
  <c r="S193" i="1" s="1"/>
  <c r="V193" i="1" s="1"/>
  <c r="N217" i="1"/>
  <c r="O217" i="1" s="1"/>
  <c r="T217" i="1" s="1"/>
  <c r="N153" i="1"/>
  <c r="O153" i="1" s="1"/>
  <c r="T153" i="1" s="1"/>
  <c r="N78" i="1"/>
  <c r="O78" i="1" s="1"/>
  <c r="T78" i="1" s="1"/>
  <c r="N56" i="1"/>
  <c r="O56" i="1" s="1"/>
  <c r="T56" i="1" s="1"/>
  <c r="N46" i="1"/>
  <c r="O46" i="1" s="1"/>
  <c r="T46" i="1" s="1"/>
  <c r="N14" i="1"/>
  <c r="O14" i="1" s="1"/>
  <c r="T14" i="1" s="1"/>
  <c r="P182" i="1"/>
  <c r="Q182" i="1" s="1"/>
  <c r="U182" i="1" s="1"/>
  <c r="P160" i="1"/>
  <c r="Q160" i="1" s="1"/>
  <c r="U160" i="1" s="1"/>
  <c r="P150" i="1"/>
  <c r="Q150" i="1" s="1"/>
  <c r="U150" i="1" s="1"/>
  <c r="P128" i="1"/>
  <c r="Q128" i="1" s="1"/>
  <c r="U128" i="1" s="1"/>
  <c r="P117" i="1"/>
  <c r="Q117" i="1" s="1"/>
  <c r="U117" i="1" s="1"/>
  <c r="R231" i="1"/>
  <c r="S231" i="1" s="1"/>
  <c r="V231" i="1" s="1"/>
  <c r="R135" i="1"/>
  <c r="S135" i="1" s="1"/>
  <c r="V135" i="1" s="1"/>
  <c r="W18" i="1"/>
  <c r="P18" i="1"/>
  <c r="Q18" i="1" s="1"/>
  <c r="U18" i="1" s="1"/>
  <c r="W34" i="1"/>
  <c r="P34" i="1"/>
  <c r="Q34" i="1" s="1"/>
  <c r="U34" i="1" s="1"/>
  <c r="W58" i="1"/>
  <c r="P58" i="1"/>
  <c r="Q58" i="1" s="1"/>
  <c r="U58" i="1" s="1"/>
  <c r="W74" i="1"/>
  <c r="P74" i="1"/>
  <c r="Q74" i="1" s="1"/>
  <c r="U74" i="1" s="1"/>
  <c r="W98" i="1"/>
  <c r="P98" i="1"/>
  <c r="Q98" i="1" s="1"/>
  <c r="U98" i="1" s="1"/>
  <c r="W114" i="1"/>
  <c r="P114" i="1"/>
  <c r="Q114" i="1" s="1"/>
  <c r="U114" i="1" s="1"/>
  <c r="W131" i="1"/>
  <c r="P131" i="1"/>
  <c r="Q131" i="1" s="1"/>
  <c r="U131" i="1" s="1"/>
  <c r="W147" i="1"/>
  <c r="P147" i="1"/>
  <c r="Q147" i="1" s="1"/>
  <c r="U147" i="1" s="1"/>
  <c r="W163" i="1"/>
  <c r="P163" i="1"/>
  <c r="Q163" i="1" s="1"/>
  <c r="U163" i="1" s="1"/>
  <c r="W179" i="1"/>
  <c r="P179" i="1"/>
  <c r="Q179" i="1" s="1"/>
  <c r="U179" i="1" s="1"/>
  <c r="W187" i="1"/>
  <c r="P187" i="1"/>
  <c r="Q187" i="1" s="1"/>
  <c r="U187" i="1" s="1"/>
  <c r="W203" i="1"/>
  <c r="P203" i="1"/>
  <c r="Q203" i="1" s="1"/>
  <c r="U203" i="1" s="1"/>
  <c r="W211" i="1"/>
  <c r="P211" i="1"/>
  <c r="Q211" i="1" s="1"/>
  <c r="U211" i="1" s="1"/>
  <c r="W219" i="1"/>
  <c r="P219" i="1"/>
  <c r="Q219" i="1" s="1"/>
  <c r="U219" i="1" s="1"/>
  <c r="W227" i="1"/>
  <c r="P227" i="1"/>
  <c r="Q227" i="1" s="1"/>
  <c r="U227" i="1" s="1"/>
  <c r="N225" i="1"/>
  <c r="O225" i="1" s="1"/>
  <c r="T225" i="1" s="1"/>
  <c r="N215" i="1"/>
  <c r="O215" i="1" s="1"/>
  <c r="T215" i="1" s="1"/>
  <c r="N203" i="1"/>
  <c r="O203" i="1" s="1"/>
  <c r="T203" i="1" s="1"/>
  <c r="N193" i="1"/>
  <c r="O193" i="1" s="1"/>
  <c r="T193" i="1" s="1"/>
  <c r="N183" i="1"/>
  <c r="O183" i="1" s="1"/>
  <c r="T183" i="1" s="1"/>
  <c r="N171" i="1"/>
  <c r="O171" i="1" s="1"/>
  <c r="T171" i="1" s="1"/>
  <c r="N151" i="1"/>
  <c r="O151" i="1" s="1"/>
  <c r="T151" i="1" s="1"/>
  <c r="N129" i="1"/>
  <c r="O129" i="1" s="1"/>
  <c r="T129" i="1" s="1"/>
  <c r="N118" i="1"/>
  <c r="O118" i="1" s="1"/>
  <c r="T118" i="1" s="1"/>
  <c r="N106" i="1"/>
  <c r="O106" i="1" s="1"/>
  <c r="T106" i="1" s="1"/>
  <c r="N96" i="1"/>
  <c r="O96" i="1" s="1"/>
  <c r="T96" i="1" s="1"/>
  <c r="N86" i="1"/>
  <c r="O86" i="1" s="1"/>
  <c r="T86" i="1" s="1"/>
  <c r="N74" i="1"/>
  <c r="O74" i="1" s="1"/>
  <c r="T74" i="1" s="1"/>
  <c r="N54" i="1"/>
  <c r="O54" i="1" s="1"/>
  <c r="T54" i="1" s="1"/>
  <c r="N32" i="1"/>
  <c r="O32" i="1" s="1"/>
  <c r="T32" i="1" s="1"/>
  <c r="N22" i="1"/>
  <c r="O22" i="1" s="1"/>
  <c r="T22" i="1" s="1"/>
  <c r="P190" i="1"/>
  <c r="Q190" i="1" s="1"/>
  <c r="U190" i="1" s="1"/>
  <c r="P168" i="1"/>
  <c r="Q168" i="1" s="1"/>
  <c r="U168" i="1" s="1"/>
  <c r="P158" i="1"/>
  <c r="Q158" i="1" s="1"/>
  <c r="U158" i="1" s="1"/>
  <c r="P136" i="1"/>
  <c r="Q136" i="1" s="1"/>
  <c r="U136" i="1" s="1"/>
  <c r="P126" i="1"/>
  <c r="Q126" i="1" s="1"/>
  <c r="U126" i="1" s="1"/>
  <c r="P103" i="1"/>
  <c r="Q103" i="1" s="1"/>
  <c r="U103" i="1" s="1"/>
  <c r="P93" i="1"/>
  <c r="Q93" i="1" s="1"/>
  <c r="U93" i="1" s="1"/>
  <c r="P81" i="1"/>
  <c r="Q81" i="1" s="1"/>
  <c r="U81" i="1" s="1"/>
  <c r="P71" i="1"/>
  <c r="Q71" i="1" s="1"/>
  <c r="U71" i="1" s="1"/>
  <c r="P61" i="1"/>
  <c r="Q61" i="1" s="1"/>
  <c r="U61" i="1" s="1"/>
  <c r="P49" i="1"/>
  <c r="Q49" i="1" s="1"/>
  <c r="U49" i="1" s="1"/>
  <c r="P39" i="1"/>
  <c r="Q39" i="1" s="1"/>
  <c r="U39" i="1" s="1"/>
  <c r="P29" i="1"/>
  <c r="Q29" i="1" s="1"/>
  <c r="U29" i="1" s="1"/>
  <c r="P17" i="1"/>
  <c r="Q17" i="1" s="1"/>
  <c r="U17" i="1" s="1"/>
  <c r="P7" i="1"/>
  <c r="Q7" i="1" s="1"/>
  <c r="U7" i="1" s="1"/>
  <c r="R229" i="1"/>
  <c r="S229" i="1" s="1"/>
  <c r="V229" i="1" s="1"/>
  <c r="R217" i="1"/>
  <c r="S217" i="1" s="1"/>
  <c r="V217" i="1" s="1"/>
  <c r="R207" i="1"/>
  <c r="S207" i="1" s="1"/>
  <c r="V207" i="1" s="1"/>
  <c r="R197" i="1"/>
  <c r="S197" i="1" s="1"/>
  <c r="V197" i="1" s="1"/>
  <c r="R183" i="1"/>
  <c r="S183" i="1" s="1"/>
  <c r="V183" i="1" s="1"/>
  <c r="R158" i="1"/>
  <c r="S158" i="1" s="1"/>
  <c r="V158" i="1" s="1"/>
  <c r="R144" i="1"/>
  <c r="S144" i="1" s="1"/>
  <c r="V144" i="1" s="1"/>
  <c r="R133" i="1"/>
  <c r="S133" i="1" s="1"/>
  <c r="V133" i="1" s="1"/>
  <c r="R118" i="1"/>
  <c r="S118" i="1" s="1"/>
  <c r="V118" i="1" s="1"/>
  <c r="R93" i="1"/>
  <c r="S93" i="1" s="1"/>
  <c r="V93" i="1" s="1"/>
  <c r="R79" i="1"/>
  <c r="S79" i="1" s="1"/>
  <c r="V79" i="1" s="1"/>
  <c r="R68" i="1"/>
  <c r="S68" i="1" s="1"/>
  <c r="V68" i="1" s="1"/>
  <c r="R54" i="1"/>
  <c r="S54" i="1" s="1"/>
  <c r="V54" i="1" s="1"/>
  <c r="R41" i="1"/>
  <c r="S41" i="1" s="1"/>
  <c r="V41" i="1" s="1"/>
  <c r="R9" i="1"/>
  <c r="S9" i="1" s="1"/>
  <c r="V9" i="1" s="1"/>
  <c r="W37" i="1"/>
  <c r="R37" i="1"/>
  <c r="S37" i="1" s="1"/>
  <c r="V37" i="1" s="1"/>
  <c r="N37" i="1"/>
  <c r="O37" i="1" s="1"/>
  <c r="T37" i="1" s="1"/>
  <c r="W69" i="1"/>
  <c r="N69" i="1"/>
  <c r="O69" i="1" s="1"/>
  <c r="T69" i="1" s="1"/>
  <c r="W101" i="1"/>
  <c r="N101" i="1"/>
  <c r="O101" i="1" s="1"/>
  <c r="T101" i="1" s="1"/>
  <c r="W134" i="1"/>
  <c r="N134" i="1"/>
  <c r="O134" i="1" s="1"/>
  <c r="T134" i="1" s="1"/>
  <c r="W166" i="1"/>
  <c r="N166" i="1"/>
  <c r="O166" i="1" s="1"/>
  <c r="T166" i="1" s="1"/>
  <c r="W198" i="1"/>
  <c r="N198" i="1"/>
  <c r="O198" i="1" s="1"/>
  <c r="T198" i="1" s="1"/>
  <c r="W222" i="1"/>
  <c r="N222" i="1"/>
  <c r="O222" i="1" s="1"/>
  <c r="T222" i="1" s="1"/>
  <c r="W30" i="1"/>
  <c r="R30" i="1"/>
  <c r="S30" i="1" s="1"/>
  <c r="V30" i="1" s="1"/>
  <c r="N199" i="1"/>
  <c r="O199" i="1" s="1"/>
  <c r="T199" i="1" s="1"/>
  <c r="N167" i="1"/>
  <c r="O167" i="1" s="1"/>
  <c r="T167" i="1" s="1"/>
  <c r="N38" i="1"/>
  <c r="O38" i="1" s="1"/>
  <c r="T38" i="1" s="1"/>
  <c r="P206" i="1"/>
  <c r="Q206" i="1" s="1"/>
  <c r="U206" i="1" s="1"/>
  <c r="P174" i="1"/>
  <c r="Q174" i="1" s="1"/>
  <c r="U174" i="1" s="1"/>
  <c r="P109" i="1"/>
  <c r="Q109" i="1" s="1"/>
  <c r="U109" i="1" s="1"/>
  <c r="P45" i="1"/>
  <c r="Q45" i="1" s="1"/>
  <c r="U45" i="1" s="1"/>
  <c r="P13" i="1"/>
  <c r="Q13" i="1" s="1"/>
  <c r="U13" i="1" s="1"/>
  <c r="R223" i="1"/>
  <c r="S223" i="1" s="1"/>
  <c r="V223" i="1" s="1"/>
  <c r="R126" i="1"/>
  <c r="S126" i="1" s="1"/>
  <c r="V126" i="1" s="1"/>
  <c r="N133" i="1"/>
  <c r="O133" i="1" s="1"/>
  <c r="T133" i="1" s="1"/>
  <c r="N100" i="1"/>
  <c r="O100" i="1" s="1"/>
  <c r="T100" i="1" s="1"/>
  <c r="P215" i="1"/>
  <c r="Q215" i="1" s="1"/>
  <c r="U215" i="1" s="1"/>
  <c r="W24" i="1"/>
  <c r="R24" i="1"/>
  <c r="S24" i="1" s="1"/>
  <c r="V24" i="1" s="1"/>
  <c r="W48" i="1"/>
  <c r="R48" i="1"/>
  <c r="S48" i="1" s="1"/>
  <c r="V48" i="1" s="1"/>
  <c r="W64" i="1"/>
  <c r="R64" i="1"/>
  <c r="S64" i="1" s="1"/>
  <c r="V64" i="1" s="1"/>
  <c r="W88" i="1"/>
  <c r="R88" i="1"/>
  <c r="S88" i="1" s="1"/>
  <c r="V88" i="1" s="1"/>
  <c r="W112" i="1"/>
  <c r="R112" i="1"/>
  <c r="S112" i="1" s="1"/>
  <c r="V112" i="1" s="1"/>
  <c r="W137" i="1"/>
  <c r="R137" i="1"/>
  <c r="S137" i="1" s="1"/>
  <c r="V137" i="1" s="1"/>
  <c r="W161" i="1"/>
  <c r="R161" i="1"/>
  <c r="S161" i="1" s="1"/>
  <c r="V161" i="1" s="1"/>
  <c r="W185" i="1"/>
  <c r="R185" i="1"/>
  <c r="S185" i="1" s="1"/>
  <c r="V185" i="1" s="1"/>
  <c r="N207" i="1"/>
  <c r="O207" i="1" s="1"/>
  <c r="T207" i="1" s="1"/>
  <c r="N185" i="1"/>
  <c r="O185" i="1" s="1"/>
  <c r="T185" i="1" s="1"/>
  <c r="N110" i="1"/>
  <c r="O110" i="1" s="1"/>
  <c r="T110" i="1" s="1"/>
  <c r="N88" i="1"/>
  <c r="O88" i="1" s="1"/>
  <c r="T88" i="1" s="1"/>
  <c r="P95" i="1"/>
  <c r="Q95" i="1" s="1"/>
  <c r="U95" i="1" s="1"/>
  <c r="P85" i="1"/>
  <c r="Q85" i="1" s="1"/>
  <c r="U85" i="1" s="1"/>
  <c r="P63" i="1"/>
  <c r="Q63" i="1" s="1"/>
  <c r="U63" i="1" s="1"/>
  <c r="P53" i="1"/>
  <c r="Q53" i="1" s="1"/>
  <c r="U53" i="1" s="1"/>
  <c r="P31" i="1"/>
  <c r="Q31" i="1" s="1"/>
  <c r="U31" i="1" s="1"/>
  <c r="R149" i="1"/>
  <c r="S149" i="1" s="1"/>
  <c r="V149" i="1" s="1"/>
  <c r="W10" i="1"/>
  <c r="P10" i="1"/>
  <c r="Q10" i="1" s="1"/>
  <c r="U10" i="1" s="1"/>
  <c r="R10" i="1"/>
  <c r="S10" i="1" s="1"/>
  <c r="V10" i="1" s="1"/>
  <c r="W26" i="1"/>
  <c r="P26" i="1"/>
  <c r="Q26" i="1" s="1"/>
  <c r="U26" i="1" s="1"/>
  <c r="W42" i="1"/>
  <c r="P42" i="1"/>
  <c r="Q42" i="1" s="1"/>
  <c r="U42" i="1" s="1"/>
  <c r="R42" i="1"/>
  <c r="S42" i="1" s="1"/>
  <c r="V42" i="1" s="1"/>
  <c r="W50" i="1"/>
  <c r="P50" i="1"/>
  <c r="Q50" i="1" s="1"/>
  <c r="U50" i="1" s="1"/>
  <c r="W66" i="1"/>
  <c r="P66" i="1"/>
  <c r="Q66" i="1" s="1"/>
  <c r="U66" i="1" s="1"/>
  <c r="W82" i="1"/>
  <c r="P82" i="1"/>
  <c r="Q82" i="1" s="1"/>
  <c r="U82" i="1" s="1"/>
  <c r="W90" i="1"/>
  <c r="P90" i="1"/>
  <c r="Q90" i="1" s="1"/>
  <c r="U90" i="1" s="1"/>
  <c r="W106" i="1"/>
  <c r="P106" i="1"/>
  <c r="Q106" i="1" s="1"/>
  <c r="U106" i="1" s="1"/>
  <c r="W123" i="1"/>
  <c r="P123" i="1"/>
  <c r="Q123" i="1" s="1"/>
  <c r="U123" i="1" s="1"/>
  <c r="W139" i="1"/>
  <c r="P139" i="1"/>
  <c r="Q139" i="1" s="1"/>
  <c r="U139" i="1" s="1"/>
  <c r="W155" i="1"/>
  <c r="P155" i="1"/>
  <c r="Q155" i="1" s="1"/>
  <c r="U155" i="1" s="1"/>
  <c r="W171" i="1"/>
  <c r="P171" i="1"/>
  <c r="Q171" i="1" s="1"/>
  <c r="U171" i="1" s="1"/>
  <c r="W195" i="1"/>
  <c r="P195" i="1"/>
  <c r="Q195" i="1" s="1"/>
  <c r="U195" i="1" s="1"/>
  <c r="W3" i="1"/>
  <c r="P3" i="1"/>
  <c r="Q3" i="1" s="1"/>
  <c r="U3" i="1" s="1"/>
  <c r="W11" i="1"/>
  <c r="R11" i="1"/>
  <c r="S11" i="1" s="1"/>
  <c r="V11" i="1" s="1"/>
  <c r="N11" i="1"/>
  <c r="O11" i="1" s="1"/>
  <c r="T11" i="1" s="1"/>
  <c r="W19" i="1"/>
  <c r="N19" i="1"/>
  <c r="O19" i="1" s="1"/>
  <c r="T19" i="1" s="1"/>
  <c r="W27" i="1"/>
  <c r="N27" i="1"/>
  <c r="O27" i="1" s="1"/>
  <c r="T27" i="1" s="1"/>
  <c r="W35" i="1"/>
  <c r="N35" i="1"/>
  <c r="O35" i="1" s="1"/>
  <c r="T35" i="1" s="1"/>
  <c r="W43" i="1"/>
  <c r="N43" i="1"/>
  <c r="O43" i="1" s="1"/>
  <c r="T43" i="1" s="1"/>
  <c r="W51" i="1"/>
  <c r="N51" i="1"/>
  <c r="O51" i="1" s="1"/>
  <c r="T51" i="1" s="1"/>
  <c r="R51" i="1"/>
  <c r="S51" i="1" s="1"/>
  <c r="V51" i="1" s="1"/>
  <c r="W59" i="1"/>
  <c r="N59" i="1"/>
  <c r="O59" i="1" s="1"/>
  <c r="T59" i="1" s="1"/>
  <c r="R59" i="1"/>
  <c r="S59" i="1" s="1"/>
  <c r="V59" i="1" s="1"/>
  <c r="W67" i="1"/>
  <c r="N67" i="1"/>
  <c r="O67" i="1" s="1"/>
  <c r="T67" i="1" s="1"/>
  <c r="R67" i="1"/>
  <c r="S67" i="1" s="1"/>
  <c r="V67" i="1" s="1"/>
  <c r="W75" i="1"/>
  <c r="N75" i="1"/>
  <c r="O75" i="1" s="1"/>
  <c r="T75" i="1" s="1"/>
  <c r="R75" i="1"/>
  <c r="S75" i="1" s="1"/>
  <c r="V75" i="1" s="1"/>
  <c r="W83" i="1"/>
  <c r="N83" i="1"/>
  <c r="O83" i="1" s="1"/>
  <c r="T83" i="1" s="1"/>
  <c r="R83" i="1"/>
  <c r="S83" i="1" s="1"/>
  <c r="V83" i="1" s="1"/>
  <c r="W91" i="1"/>
  <c r="N91" i="1"/>
  <c r="O91" i="1" s="1"/>
  <c r="T91" i="1" s="1"/>
  <c r="R91" i="1"/>
  <c r="S91" i="1" s="1"/>
  <c r="V91" i="1" s="1"/>
  <c r="W99" i="1"/>
  <c r="N99" i="1"/>
  <c r="O99" i="1" s="1"/>
  <c r="T99" i="1" s="1"/>
  <c r="R99" i="1"/>
  <c r="S99" i="1" s="1"/>
  <c r="V99" i="1" s="1"/>
  <c r="W107" i="1"/>
  <c r="N107" i="1"/>
  <c r="O107" i="1" s="1"/>
  <c r="T107" i="1" s="1"/>
  <c r="R107" i="1"/>
  <c r="S107" i="1" s="1"/>
  <c r="V107" i="1" s="1"/>
  <c r="W115" i="1"/>
  <c r="N115" i="1"/>
  <c r="O115" i="1" s="1"/>
  <c r="T115" i="1" s="1"/>
  <c r="R115" i="1"/>
  <c r="S115" i="1" s="1"/>
  <c r="V115" i="1" s="1"/>
  <c r="W124" i="1"/>
  <c r="N124" i="1"/>
  <c r="O124" i="1" s="1"/>
  <c r="T124" i="1" s="1"/>
  <c r="R124" i="1"/>
  <c r="S124" i="1" s="1"/>
  <c r="V124" i="1" s="1"/>
  <c r="W132" i="1"/>
  <c r="N132" i="1"/>
  <c r="O132" i="1" s="1"/>
  <c r="T132" i="1" s="1"/>
  <c r="R132" i="1"/>
  <c r="S132" i="1" s="1"/>
  <c r="V132" i="1" s="1"/>
  <c r="W140" i="1"/>
  <c r="N140" i="1"/>
  <c r="O140" i="1" s="1"/>
  <c r="T140" i="1" s="1"/>
  <c r="R140" i="1"/>
  <c r="S140" i="1" s="1"/>
  <c r="V140" i="1" s="1"/>
  <c r="W148" i="1"/>
  <c r="N148" i="1"/>
  <c r="O148" i="1" s="1"/>
  <c r="T148" i="1" s="1"/>
  <c r="R148" i="1"/>
  <c r="S148" i="1" s="1"/>
  <c r="V148" i="1" s="1"/>
  <c r="W156" i="1"/>
  <c r="N156" i="1"/>
  <c r="O156" i="1" s="1"/>
  <c r="T156" i="1" s="1"/>
  <c r="R156" i="1"/>
  <c r="S156" i="1" s="1"/>
  <c r="V156" i="1" s="1"/>
  <c r="W164" i="1"/>
  <c r="N164" i="1"/>
  <c r="O164" i="1" s="1"/>
  <c r="T164" i="1" s="1"/>
  <c r="R164" i="1"/>
  <c r="S164" i="1" s="1"/>
  <c r="V164" i="1" s="1"/>
  <c r="W172" i="1"/>
  <c r="N172" i="1"/>
  <c r="O172" i="1" s="1"/>
  <c r="T172" i="1" s="1"/>
  <c r="R172" i="1"/>
  <c r="S172" i="1" s="1"/>
  <c r="V172" i="1" s="1"/>
  <c r="W180" i="1"/>
  <c r="N180" i="1"/>
  <c r="O180" i="1" s="1"/>
  <c r="T180" i="1" s="1"/>
  <c r="R180" i="1"/>
  <c r="S180" i="1" s="1"/>
  <c r="V180" i="1" s="1"/>
  <c r="W188" i="1"/>
  <c r="N188" i="1"/>
  <c r="O188" i="1" s="1"/>
  <c r="T188" i="1" s="1"/>
  <c r="R188" i="1"/>
  <c r="S188" i="1" s="1"/>
  <c r="V188" i="1" s="1"/>
  <c r="W196" i="1"/>
  <c r="N196" i="1"/>
  <c r="O196" i="1" s="1"/>
  <c r="T196" i="1" s="1"/>
  <c r="R196" i="1"/>
  <c r="S196" i="1" s="1"/>
  <c r="V196" i="1" s="1"/>
  <c r="W204" i="1"/>
  <c r="N204" i="1"/>
  <c r="O204" i="1" s="1"/>
  <c r="T204" i="1" s="1"/>
  <c r="R204" i="1"/>
  <c r="S204" i="1" s="1"/>
  <c r="V204" i="1" s="1"/>
  <c r="W212" i="1"/>
  <c r="N212" i="1"/>
  <c r="O212" i="1" s="1"/>
  <c r="T212" i="1" s="1"/>
  <c r="R212" i="1"/>
  <c r="S212" i="1" s="1"/>
  <c r="V212" i="1" s="1"/>
  <c r="W220" i="1"/>
  <c r="N220" i="1"/>
  <c r="O220" i="1" s="1"/>
  <c r="T220" i="1" s="1"/>
  <c r="R220" i="1"/>
  <c r="S220" i="1" s="1"/>
  <c r="V220" i="1" s="1"/>
  <c r="W228" i="1"/>
  <c r="N228" i="1"/>
  <c r="O228" i="1" s="1"/>
  <c r="T228" i="1" s="1"/>
  <c r="R228" i="1"/>
  <c r="S228" i="1" s="1"/>
  <c r="V228" i="1" s="1"/>
  <c r="N213" i="1"/>
  <c r="O213" i="1" s="1"/>
  <c r="T213" i="1" s="1"/>
  <c r="N181" i="1"/>
  <c r="O181" i="1" s="1"/>
  <c r="T181" i="1" s="1"/>
  <c r="N160" i="1"/>
  <c r="O160" i="1" s="1"/>
  <c r="T160" i="1" s="1"/>
  <c r="N149" i="1"/>
  <c r="O149" i="1" s="1"/>
  <c r="T149" i="1" s="1"/>
  <c r="N128" i="1"/>
  <c r="O128" i="1" s="1"/>
  <c r="T128" i="1" s="1"/>
  <c r="N116" i="1"/>
  <c r="O116" i="1" s="1"/>
  <c r="T116" i="1" s="1"/>
  <c r="N105" i="1"/>
  <c r="O105" i="1" s="1"/>
  <c r="T105" i="1" s="1"/>
  <c r="N95" i="1"/>
  <c r="O95" i="1" s="1"/>
  <c r="T95" i="1" s="1"/>
  <c r="N84" i="1"/>
  <c r="O84" i="1" s="1"/>
  <c r="T84" i="1" s="1"/>
  <c r="N73" i="1"/>
  <c r="O73" i="1" s="1"/>
  <c r="T73" i="1" s="1"/>
  <c r="N63" i="1"/>
  <c r="O63" i="1" s="1"/>
  <c r="T63" i="1" s="1"/>
  <c r="N52" i="1"/>
  <c r="O52" i="1" s="1"/>
  <c r="T52" i="1" s="1"/>
  <c r="N41" i="1"/>
  <c r="O41" i="1" s="1"/>
  <c r="T41" i="1" s="1"/>
  <c r="N31" i="1"/>
  <c r="O31" i="1" s="1"/>
  <c r="T31" i="1" s="1"/>
  <c r="N20" i="1"/>
  <c r="O20" i="1" s="1"/>
  <c r="T20" i="1" s="1"/>
  <c r="N9" i="1"/>
  <c r="O9" i="1" s="1"/>
  <c r="T9" i="1" s="1"/>
  <c r="P231" i="1"/>
  <c r="Q231" i="1" s="1"/>
  <c r="U231" i="1" s="1"/>
  <c r="P220" i="1"/>
  <c r="Q220" i="1" s="1"/>
  <c r="U220" i="1" s="1"/>
  <c r="P209" i="1"/>
  <c r="Q209" i="1" s="1"/>
  <c r="U209" i="1" s="1"/>
  <c r="P199" i="1"/>
  <c r="Q199" i="1" s="1"/>
  <c r="U199" i="1" s="1"/>
  <c r="P188" i="1"/>
  <c r="Q188" i="1" s="1"/>
  <c r="U188" i="1" s="1"/>
  <c r="P177" i="1"/>
  <c r="Q177" i="1" s="1"/>
  <c r="U177" i="1" s="1"/>
  <c r="P167" i="1"/>
  <c r="Q167" i="1" s="1"/>
  <c r="U167" i="1" s="1"/>
  <c r="P156" i="1"/>
  <c r="Q156" i="1" s="1"/>
  <c r="U156" i="1" s="1"/>
  <c r="P145" i="1"/>
  <c r="Q145" i="1" s="1"/>
  <c r="U145" i="1" s="1"/>
  <c r="P135" i="1"/>
  <c r="Q135" i="1" s="1"/>
  <c r="U135" i="1" s="1"/>
  <c r="P124" i="1"/>
  <c r="Q124" i="1" s="1"/>
  <c r="U124" i="1" s="1"/>
  <c r="P112" i="1"/>
  <c r="Q112" i="1" s="1"/>
  <c r="U112" i="1" s="1"/>
  <c r="P102" i="1"/>
  <c r="Q102" i="1" s="1"/>
  <c r="U102" i="1" s="1"/>
  <c r="P91" i="1"/>
  <c r="Q91" i="1" s="1"/>
  <c r="U91" i="1" s="1"/>
  <c r="P80" i="1"/>
  <c r="Q80" i="1" s="1"/>
  <c r="U80" i="1" s="1"/>
  <c r="P70" i="1"/>
  <c r="Q70" i="1" s="1"/>
  <c r="U70" i="1" s="1"/>
  <c r="P59" i="1"/>
  <c r="Q59" i="1" s="1"/>
  <c r="U59" i="1" s="1"/>
  <c r="P48" i="1"/>
  <c r="Q48" i="1" s="1"/>
  <c r="U48" i="1" s="1"/>
  <c r="P38" i="1"/>
  <c r="Q38" i="1" s="1"/>
  <c r="U38" i="1" s="1"/>
  <c r="P27" i="1"/>
  <c r="Q27" i="1" s="1"/>
  <c r="U27" i="1" s="1"/>
  <c r="P16" i="1"/>
  <c r="Q16" i="1" s="1"/>
  <c r="U16" i="1" s="1"/>
  <c r="P6" i="1"/>
  <c r="Q6" i="1" s="1"/>
  <c r="U6" i="1" s="1"/>
  <c r="R227" i="1"/>
  <c r="S227" i="1" s="1"/>
  <c r="V227" i="1" s="1"/>
  <c r="R206" i="1"/>
  <c r="S206" i="1" s="1"/>
  <c r="V206" i="1" s="1"/>
  <c r="R195" i="1"/>
  <c r="S195" i="1" s="1"/>
  <c r="V195" i="1" s="1"/>
  <c r="R182" i="1"/>
  <c r="S182" i="1" s="1"/>
  <c r="V182" i="1" s="1"/>
  <c r="R168" i="1"/>
  <c r="S168" i="1" s="1"/>
  <c r="V168" i="1" s="1"/>
  <c r="R157" i="1"/>
  <c r="S157" i="1" s="1"/>
  <c r="V157" i="1" s="1"/>
  <c r="R143" i="1"/>
  <c r="S143" i="1" s="1"/>
  <c r="V143" i="1" s="1"/>
  <c r="R131" i="1"/>
  <c r="S131" i="1" s="1"/>
  <c r="V131" i="1" s="1"/>
  <c r="R117" i="1"/>
  <c r="S117" i="1" s="1"/>
  <c r="V117" i="1" s="1"/>
  <c r="R103" i="1"/>
  <c r="S103" i="1" s="1"/>
  <c r="V103" i="1" s="1"/>
  <c r="R92" i="1"/>
  <c r="S92" i="1" s="1"/>
  <c r="V92" i="1" s="1"/>
  <c r="R78" i="1"/>
  <c r="S78" i="1" s="1"/>
  <c r="V78" i="1" s="1"/>
  <c r="R66" i="1"/>
  <c r="S66" i="1" s="1"/>
  <c r="V66" i="1" s="1"/>
  <c r="R53" i="1"/>
  <c r="S53" i="1" s="1"/>
  <c r="V53" i="1" s="1"/>
  <c r="R38" i="1"/>
  <c r="S38" i="1" s="1"/>
  <c r="V38" i="1" s="1"/>
  <c r="R25" i="1"/>
  <c r="S25" i="1" s="1"/>
  <c r="V25" i="1" s="1"/>
  <c r="R8" i="1"/>
  <c r="S8" i="1" s="1"/>
  <c r="V8" i="1" s="1"/>
  <c r="R234" i="1"/>
  <c r="S234" i="1" s="1"/>
  <c r="V234" i="1" s="1"/>
  <c r="R226" i="1"/>
  <c r="S226" i="1" s="1"/>
  <c r="V226" i="1" s="1"/>
  <c r="R218" i="1"/>
  <c r="S218" i="1" s="1"/>
  <c r="V218" i="1" s="1"/>
  <c r="R210" i="1"/>
  <c r="S210" i="1" s="1"/>
  <c r="V210" i="1" s="1"/>
  <c r="R202" i="1"/>
  <c r="S202" i="1" s="1"/>
  <c r="V202" i="1" s="1"/>
  <c r="R194" i="1"/>
  <c r="S194" i="1" s="1"/>
  <c r="V194" i="1" s="1"/>
  <c r="R186" i="1"/>
  <c r="S186" i="1" s="1"/>
  <c r="V186" i="1" s="1"/>
  <c r="R178" i="1"/>
  <c r="S178" i="1" s="1"/>
  <c r="V178" i="1" s="1"/>
  <c r="R170" i="1"/>
  <c r="S170" i="1" s="1"/>
  <c r="V170" i="1" s="1"/>
  <c r="R162" i="1"/>
  <c r="S162" i="1" s="1"/>
  <c r="V162" i="1" s="1"/>
  <c r="R154" i="1"/>
  <c r="S154" i="1" s="1"/>
  <c r="V154" i="1" s="1"/>
  <c r="R146" i="1"/>
  <c r="S146" i="1" s="1"/>
  <c r="V146" i="1" s="1"/>
  <c r="R138" i="1"/>
  <c r="S138" i="1" s="1"/>
  <c r="V138" i="1" s="1"/>
  <c r="R130" i="1"/>
  <c r="S130" i="1" s="1"/>
  <c r="V130" i="1" s="1"/>
  <c r="R121" i="1"/>
  <c r="S121" i="1" s="1"/>
  <c r="V121" i="1" s="1"/>
  <c r="R113" i="1"/>
  <c r="S113" i="1" s="1"/>
  <c r="V113" i="1" s="1"/>
</calcChain>
</file>

<file path=xl/sharedStrings.xml><?xml version="1.0" encoding="utf-8"?>
<sst xmlns="http://schemas.openxmlformats.org/spreadsheetml/2006/main" count="276" uniqueCount="35">
  <si>
    <t>ID</t>
  </si>
  <si>
    <t>Output map</t>
  </si>
  <si>
    <t>Simulation timestep</t>
  </si>
  <si>
    <t>Real timestep</t>
  </si>
  <si>
    <r>
      <t>Q</t>
    </r>
    <r>
      <rPr>
        <b/>
        <i/>
        <vertAlign val="subscript"/>
        <sz val="11"/>
        <color theme="1"/>
        <rFont val="Calibri (Body)"/>
      </rPr>
      <t>s</t>
    </r>
  </si>
  <si>
    <r>
      <t>B</t>
    </r>
    <r>
      <rPr>
        <b/>
        <i/>
        <vertAlign val="subscript"/>
        <sz val="11"/>
        <color theme="1"/>
        <rFont val="Calibri (Body)"/>
      </rPr>
      <t>c</t>
    </r>
  </si>
  <si>
    <r>
      <t>S</t>
    </r>
    <r>
      <rPr>
        <b/>
        <i/>
        <vertAlign val="subscript"/>
        <sz val="11"/>
        <color theme="1"/>
        <rFont val="Calibri (Body)"/>
      </rPr>
      <t>topset</t>
    </r>
    <r>
      <rPr>
        <b/>
        <i/>
        <sz val="11"/>
        <color theme="1"/>
        <rFont val="Calibri"/>
        <family val="2"/>
        <scheme val="minor"/>
      </rPr>
      <t xml:space="preserve"> mean</t>
    </r>
  </si>
  <si>
    <t>B</t>
  </si>
  <si>
    <r>
      <t>S</t>
    </r>
    <r>
      <rPr>
        <b/>
        <i/>
        <vertAlign val="subscript"/>
        <sz val="11"/>
        <color theme="1"/>
        <rFont val="Calibri (Body)"/>
      </rPr>
      <t>alluvial</t>
    </r>
  </si>
  <si>
    <r>
      <t>h</t>
    </r>
    <r>
      <rPr>
        <b/>
        <i/>
        <vertAlign val="subscript"/>
        <sz val="12"/>
        <color theme="1"/>
        <rFont val="Calibri (Body)"/>
      </rPr>
      <t>c</t>
    </r>
  </si>
  <si>
    <r>
      <t>L</t>
    </r>
    <r>
      <rPr>
        <b/>
        <i/>
        <vertAlign val="subscript"/>
        <sz val="11"/>
        <color theme="1"/>
        <rFont val="Calibri (Body)"/>
      </rPr>
      <t>a</t>
    </r>
  </si>
  <si>
    <r>
      <t>T</t>
    </r>
    <r>
      <rPr>
        <b/>
        <i/>
        <vertAlign val="subscript"/>
        <sz val="11"/>
        <color theme="1"/>
        <rFont val="Calibri (Body)"/>
      </rPr>
      <t>equilibrium</t>
    </r>
  </si>
  <si>
    <r>
      <t>T</t>
    </r>
    <r>
      <rPr>
        <b/>
        <i/>
        <vertAlign val="subscript"/>
        <sz val="12"/>
        <color theme="1"/>
        <rFont val="Calibri (Body)"/>
      </rPr>
      <t>a empirical</t>
    </r>
  </si>
  <si>
    <t>H0.2</t>
  </si>
  <si>
    <t>D0.2</t>
  </si>
  <si>
    <t>H0.5</t>
  </si>
  <si>
    <t>D0.5</t>
  </si>
  <si>
    <t>H1.4</t>
  </si>
  <si>
    <t>D1.4</t>
  </si>
  <si>
    <r>
      <t>T</t>
    </r>
    <r>
      <rPr>
        <b/>
        <i/>
        <vertAlign val="subscript"/>
        <sz val="12"/>
        <color theme="1"/>
        <rFont val="Calibri (Body)"/>
      </rPr>
      <t>a H* = 0.2</t>
    </r>
  </si>
  <si>
    <r>
      <t>T</t>
    </r>
    <r>
      <rPr>
        <b/>
        <i/>
        <vertAlign val="subscript"/>
        <sz val="12"/>
        <color theme="1"/>
        <rFont val="Calibri (Body)"/>
      </rPr>
      <t>a H* = 0.5</t>
    </r>
  </si>
  <si>
    <r>
      <t>T</t>
    </r>
    <r>
      <rPr>
        <b/>
        <i/>
        <vertAlign val="subscript"/>
        <sz val="12"/>
        <color theme="1"/>
        <rFont val="Calibri (Body)"/>
      </rPr>
      <t>a H* = 1.4</t>
    </r>
  </si>
  <si>
    <t>Lb</t>
  </si>
  <si>
    <t>[-]</t>
  </si>
  <si>
    <t>[day]</t>
  </si>
  <si>
    <t>[year]</t>
  </si>
  <si>
    <t>[m3/s]</t>
  </si>
  <si>
    <t>[m]</t>
  </si>
  <si>
    <t>[km]</t>
  </si>
  <si>
    <t>a</t>
  </si>
  <si>
    <t>b</t>
  </si>
  <si>
    <t>f</t>
  </si>
  <si>
    <t>e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</si>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</sst>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 (Body)"/>
    </font>
    <font>
      <b/>
      <i/>
      <vertAlign val="subscript"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9E4A6-9DEB-B346-9B87-D7A6C5064F0F}">
  <dimension ref="A1:W234"/>
  <sheetViews>
    <sheetView tabSelected="1" zoomScale="75" workbookViewId="0">
      <selection activeCell="G1" sqref="G1:H1048576"/>
    </sheetView>
  </sheetViews>
  <sheetFormatPr defaultColWidth="11" defaultRowHeight="15.95"/>
  <cols>
    <col min="3" max="3" width="17" bestFit="1" customWidth="1"/>
    <col min="4" max="4" width="11.875" bestFit="1" customWidth="1"/>
    <col min="7" max="7" width="13.375" bestFit="1" customWidth="1"/>
    <col min="9" max="9" width="8.875"/>
  </cols>
  <sheetData>
    <row r="1" spans="1:23" s="2" customFormat="1" ht="18">
      <c r="A1" s="18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</row>
    <row r="2" spans="1:23" s="1" customFormat="1">
      <c r="A2" s="19"/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4"/>
      <c r="H2" s="3" t="s">
        <v>27</v>
      </c>
      <c r="I2" s="4" t="s">
        <v>23</v>
      </c>
      <c r="J2" s="5" t="s">
        <v>27</v>
      </c>
      <c r="K2" s="3" t="s">
        <v>27</v>
      </c>
      <c r="L2" s="5" t="s">
        <v>25</v>
      </c>
      <c r="M2" s="5" t="s">
        <v>25</v>
      </c>
      <c r="N2" s="5" t="s">
        <v>28</v>
      </c>
      <c r="O2" s="5" t="s">
        <v>28</v>
      </c>
      <c r="P2" s="5" t="s">
        <v>28</v>
      </c>
      <c r="Q2" s="5" t="s">
        <v>28</v>
      </c>
      <c r="R2" s="5" t="s">
        <v>28</v>
      </c>
      <c r="S2" s="5" t="s">
        <v>28</v>
      </c>
      <c r="T2" s="5" t="s">
        <v>25</v>
      </c>
      <c r="U2" s="5" t="s">
        <v>25</v>
      </c>
      <c r="V2" s="5" t="s">
        <v>25</v>
      </c>
      <c r="W2" s="5" t="s">
        <v>27</v>
      </c>
    </row>
    <row r="3" spans="1:23">
      <c r="A3" s="1" t="s">
        <v>29</v>
      </c>
      <c r="B3" s="16">
        <v>15</v>
      </c>
      <c r="C3" s="11">
        <v>5.1923076923076916</v>
      </c>
      <c r="D3" s="11">
        <v>129</v>
      </c>
      <c r="E3" s="11">
        <v>8.1286999999999998E-2</v>
      </c>
      <c r="F3" s="11">
        <v>250</v>
      </c>
      <c r="G3" s="13">
        <v>2.6146005999999999E-2</v>
      </c>
      <c r="H3" s="11">
        <v>498</v>
      </c>
      <c r="I3" s="11">
        <v>1.125E-4</v>
      </c>
      <c r="J3" s="11">
        <f>(0.002*(1050^2)/(9.81*(F3^2)*G3))^(1/3)</f>
        <v>0.51620008397437989</v>
      </c>
      <c r="K3" s="11">
        <v>1063</v>
      </c>
      <c r="L3" s="11">
        <v>124.05</v>
      </c>
      <c r="M3" s="11"/>
      <c r="N3" s="11">
        <f t="shared" ref="N3:N34" si="0">0.2*J3/1000</f>
        <v>1.0324001679487599E-4</v>
      </c>
      <c r="O3" s="11">
        <f t="shared" ref="O3:O34" si="1">N3/G3</f>
        <v>3.9485960798324605E-3</v>
      </c>
      <c r="P3" s="11">
        <f t="shared" ref="P3:P34" si="2">0.5*J3/1000</f>
        <v>2.5810004198718997E-4</v>
      </c>
      <c r="Q3" s="11">
        <f t="shared" ref="Q3:Q34" si="3">P3/G3</f>
        <v>9.8714901995811503E-3</v>
      </c>
      <c r="R3" s="11">
        <f t="shared" ref="R3:R34" si="4">1.4*J3/1000</f>
        <v>7.2268011756413178E-4</v>
      </c>
      <c r="S3" s="11">
        <f t="shared" ref="S3:S34" si="5">R3/G3</f>
        <v>2.7640172558827218E-2</v>
      </c>
      <c r="T3" s="11">
        <f>1.67*$E3/(((($K3/1000)-O3)*($H3/1000)*N3)+(O3*($H3/1000)*(0.0075+(O3*$G3/2))))</f>
        <v>1958.8901800055228</v>
      </c>
      <c r="U3" s="11">
        <f>1.67*$E3/(((($K3/1000)-Q3)*($H3/1000)*P3)+(Q3*($H3/1000)*(0.0075+(Q3*$G3/2))))</f>
        <v>785.28143004463391</v>
      </c>
      <c r="V3" s="11">
        <f>1.67*$E3/(((($K3/1000)-S3)*($H3/1000)*R3)+(S3*($H3/1000)*(0.0075+(S3*$G3/2))))</f>
        <v>282.32264190733241</v>
      </c>
      <c r="W3" s="11">
        <f t="shared" ref="W3:W34" si="6">J3/G3</f>
        <v>19.742980399162299</v>
      </c>
    </row>
    <row r="4" spans="1:23">
      <c r="A4" s="1" t="s">
        <v>29</v>
      </c>
      <c r="B4" s="16">
        <v>16</v>
      </c>
      <c r="C4" s="11">
        <v>5.5384615384615383</v>
      </c>
      <c r="D4" s="11">
        <v>137.6</v>
      </c>
      <c r="E4" s="11">
        <v>8.1092800000000007E-2</v>
      </c>
      <c r="F4" s="11">
        <v>250</v>
      </c>
      <c r="G4" s="13">
        <v>2.6618177E-2</v>
      </c>
      <c r="H4" s="11">
        <v>431</v>
      </c>
      <c r="I4" s="11">
        <v>1.125E-4</v>
      </c>
      <c r="J4" s="11">
        <f>(0.002*(1050^2)/(9.81*(F4^2)*G4))^(1/3)</f>
        <v>0.5131296225261659</v>
      </c>
      <c r="K4" s="11">
        <v>1385</v>
      </c>
      <c r="L4" s="11">
        <v>124.05</v>
      </c>
      <c r="M4" s="11">
        <v>8.269999999999996</v>
      </c>
      <c r="N4" s="11">
        <f t="shared" si="0"/>
        <v>1.0262592450523318E-4</v>
      </c>
      <c r="O4" s="11">
        <f t="shared" si="1"/>
        <v>3.8554828343516229E-3</v>
      </c>
      <c r="P4" s="11">
        <f t="shared" si="2"/>
        <v>2.5656481126308295E-4</v>
      </c>
      <c r="Q4" s="11">
        <f t="shared" si="3"/>
        <v>9.6387070858790572E-3</v>
      </c>
      <c r="R4" s="11">
        <f t="shared" si="4"/>
        <v>7.1838147153663226E-4</v>
      </c>
      <c r="S4" s="11">
        <f t="shared" si="5"/>
        <v>2.698837984046136E-2</v>
      </c>
      <c r="T4" s="11">
        <f>1.67*$E4/(((($K4/1000)-O4)*($H4/1000)*N4)+(O4*($H4/1000)*(0.0075+(O4*$G4/2))))</f>
        <v>1839.0490822948029</v>
      </c>
      <c r="U4" s="11">
        <f>1.67*$E4/(((($K4/1000)-Q4)*($H4/1000)*P4)+(Q4*($H4/1000)*(0.0075+(Q4*$G4/2))))</f>
        <v>736.89953641644195</v>
      </c>
      <c r="V4" s="11">
        <f>1.67*$E4/(((($K4/1000)-S4)*($H4/1000)*R4)+(S4*($H4/1000)*(0.0075+(S4*$G4/2))))</f>
        <v>264.55932498396112</v>
      </c>
      <c r="W4" s="11">
        <f t="shared" si="6"/>
        <v>19.277414171758114</v>
      </c>
    </row>
    <row r="5" spans="1:23">
      <c r="A5" s="1" t="s">
        <v>29</v>
      </c>
      <c r="B5" s="16">
        <v>17</v>
      </c>
      <c r="C5" s="11">
        <v>5.884615384615385</v>
      </c>
      <c r="D5" s="11">
        <v>146.19999999999999</v>
      </c>
      <c r="E5" s="11">
        <v>8.0949499999999994E-2</v>
      </c>
      <c r="F5" s="11">
        <v>250</v>
      </c>
      <c r="G5" s="13">
        <v>1.4900579000000001E-2</v>
      </c>
      <c r="H5" s="11">
        <v>287</v>
      </c>
      <c r="I5" s="11">
        <v>1.125E-4</v>
      </c>
      <c r="J5" s="11">
        <f>(0.002*(1050^2)/(9.81*(F5^2)*G5))^(1/3)</f>
        <v>0.62261389435156611</v>
      </c>
      <c r="K5" s="11">
        <v>1505</v>
      </c>
      <c r="L5" s="11">
        <v>124.05</v>
      </c>
      <c r="M5" s="11"/>
      <c r="N5" s="11">
        <f t="shared" si="0"/>
        <v>1.2452277887031323E-4</v>
      </c>
      <c r="O5" s="11">
        <f t="shared" si="1"/>
        <v>8.3569087396075832E-3</v>
      </c>
      <c r="P5" s="11">
        <f t="shared" si="2"/>
        <v>3.1130694717578308E-4</v>
      </c>
      <c r="Q5" s="11">
        <f t="shared" si="3"/>
        <v>2.089227184901896E-2</v>
      </c>
      <c r="R5" s="11">
        <f t="shared" si="4"/>
        <v>8.7165945209219256E-4</v>
      </c>
      <c r="S5" s="11">
        <f t="shared" si="5"/>
        <v>5.8498361177253079E-2</v>
      </c>
      <c r="T5" s="11">
        <f>1.67*$E5/(((($K5/1000)-O5)*($H5/1000)*N5)+(O5*($H5/1000)*(0.0075+(O5*$G5/2))))</f>
        <v>1887.4178212656534</v>
      </c>
      <c r="U5" s="11">
        <f>1.67*$E5/(((($K5/1000)-Q5)*($H5/1000)*P5)+(Q5*($H5/1000)*(0.0075+(Q5*$G5/2))))</f>
        <v>757.3355739777345</v>
      </c>
      <c r="V5" s="11">
        <f>1.67*$E5/(((($K5/1000)-S5)*($H5/1000)*R5)+(S5*($H5/1000)*(0.0075+(S5*$G5/2))))</f>
        <v>273.04675698086538</v>
      </c>
      <c r="W5" s="11">
        <f t="shared" si="6"/>
        <v>41.784543698037915</v>
      </c>
    </row>
    <row r="6" spans="1:23">
      <c r="A6" s="1" t="s">
        <v>29</v>
      </c>
      <c r="B6" s="16">
        <v>18</v>
      </c>
      <c r="C6" s="11">
        <v>6.2307692307692308</v>
      </c>
      <c r="D6" s="11">
        <v>154.79999999999998</v>
      </c>
      <c r="E6" s="11">
        <v>8.0824400000000005E-2</v>
      </c>
      <c r="F6" s="11">
        <v>250</v>
      </c>
      <c r="G6" s="13">
        <v>1.3730799E-2</v>
      </c>
      <c r="H6" s="11">
        <v>295</v>
      </c>
      <c r="I6" s="11">
        <v>1.125E-4</v>
      </c>
      <c r="J6" s="11">
        <f>(0.002*(1050^2)/(9.81*(F6^2)*G6))^(1/3)</f>
        <v>0.6398152487779063</v>
      </c>
      <c r="K6" s="11">
        <v>1550</v>
      </c>
      <c r="L6" s="11">
        <v>124.05</v>
      </c>
      <c r="M6" s="11"/>
      <c r="N6" s="11">
        <f t="shared" si="0"/>
        <v>1.2796304975558125E-4</v>
      </c>
      <c r="O6" s="11">
        <f t="shared" si="1"/>
        <v>9.3194175922013903E-3</v>
      </c>
      <c r="P6" s="11">
        <f t="shared" si="2"/>
        <v>3.1990762438895316E-4</v>
      </c>
      <c r="Q6" s="11">
        <f t="shared" si="3"/>
        <v>2.3298543980503478E-2</v>
      </c>
      <c r="R6" s="11">
        <f t="shared" si="4"/>
        <v>8.9574134828906873E-4</v>
      </c>
      <c r="S6" s="11">
        <f t="shared" si="5"/>
        <v>6.5235923145409727E-2</v>
      </c>
      <c r="T6" s="11">
        <f>1.67*$E6/(((($K6/1000)-O6)*($H6/1000)*N6)+(O6*($H6/1000)*(0.0075+(O6*$G6/2))))</f>
        <v>1709.5528616042491</v>
      </c>
      <c r="U6" s="11">
        <f>1.67*$E6/(((($K6/1000)-Q6)*($H6/1000)*P6)+(Q6*($H6/1000)*(0.0075+(Q6*$G6/2))))</f>
        <v>686.11399910003536</v>
      </c>
      <c r="V6" s="11">
        <f>1.67*$E6/(((($K6/1000)-S6)*($H6/1000)*R6)+(S6*($H6/1000)*(0.0075+(S6*$G6/2))))</f>
        <v>247.53062688616919</v>
      </c>
      <c r="W6" s="11">
        <f t="shared" si="6"/>
        <v>46.597087961006949</v>
      </c>
    </row>
    <row r="7" spans="1:23">
      <c r="A7" s="1" t="s">
        <v>29</v>
      </c>
      <c r="B7" s="16">
        <v>19</v>
      </c>
      <c r="C7" s="11">
        <v>6.5769230769230766</v>
      </c>
      <c r="D7" s="11">
        <v>163.4</v>
      </c>
      <c r="E7" s="11">
        <v>8.0730399999999994E-2</v>
      </c>
      <c r="F7" s="11">
        <v>250</v>
      </c>
      <c r="G7" s="13">
        <v>1.1988987E-2</v>
      </c>
      <c r="H7" s="11">
        <v>313</v>
      </c>
      <c r="I7" s="11">
        <v>1.125E-4</v>
      </c>
      <c r="J7" s="11">
        <f>(0.002*(1050^2)/(9.81*(F7^2)*G7))^(1/3)</f>
        <v>0.66941025300574575</v>
      </c>
      <c r="K7" s="11">
        <v>1616</v>
      </c>
      <c r="L7" s="11">
        <v>124.05</v>
      </c>
      <c r="M7" s="11"/>
      <c r="N7" s="11">
        <f t="shared" si="0"/>
        <v>1.3388205060114916E-4</v>
      </c>
      <c r="O7" s="11">
        <f t="shared" si="1"/>
        <v>1.1167086143403872E-2</v>
      </c>
      <c r="P7" s="11">
        <f t="shared" si="2"/>
        <v>3.3470512650287288E-4</v>
      </c>
      <c r="Q7" s="11">
        <f t="shared" si="3"/>
        <v>2.7917715358509679E-2</v>
      </c>
      <c r="R7" s="11">
        <f t="shared" si="4"/>
        <v>9.3717435420804401E-4</v>
      </c>
      <c r="S7" s="11">
        <f t="shared" si="5"/>
        <v>7.8169603003827096E-2</v>
      </c>
      <c r="T7" s="11">
        <f>1.67*$E7/(((($K7/1000)-O7)*($H7/1000)*N7)+(O7*($H7/1000)*(0.0075+(O7*$G7/2))))</f>
        <v>1438.8546120675835</v>
      </c>
      <c r="U7" s="11">
        <f>1.67*$E7/(((($K7/1000)-Q7)*($H7/1000)*P7)+(Q7*($H7/1000)*(0.0075+(Q7*$G7/2))))</f>
        <v>577.70574812773668</v>
      </c>
      <c r="V7" s="11">
        <f>1.67*$E7/(((($K7/1000)-S7)*($H7/1000)*R7)+(S7*($H7/1000)*(0.0075+(S7*$G7/2))))</f>
        <v>208.67721466133963</v>
      </c>
      <c r="W7" s="11">
        <f t="shared" si="6"/>
        <v>55.835430717019356</v>
      </c>
    </row>
    <row r="8" spans="1:23">
      <c r="A8" s="1" t="s">
        <v>29</v>
      </c>
      <c r="B8" s="16">
        <v>20</v>
      </c>
      <c r="C8" s="11">
        <v>6.9230769230769234</v>
      </c>
      <c r="D8" s="11">
        <v>172</v>
      </c>
      <c r="E8" s="11">
        <v>8.0645999999999995E-2</v>
      </c>
      <c r="F8" s="11">
        <v>250</v>
      </c>
      <c r="G8" s="13">
        <v>9.8156019999999997E-3</v>
      </c>
      <c r="H8" s="11">
        <v>340</v>
      </c>
      <c r="I8" s="11">
        <v>1.125E-4</v>
      </c>
      <c r="J8" s="11">
        <f>(0.002*(1050^2)/(9.81*(F8^2)*G8))^(1/3)</f>
        <v>0.71556245084474812</v>
      </c>
      <c r="K8" s="11">
        <v>1925</v>
      </c>
      <c r="L8" s="11">
        <v>124.05</v>
      </c>
      <c r="M8" s="11">
        <v>41.34999999999998</v>
      </c>
      <c r="N8" s="11">
        <f t="shared" si="0"/>
        <v>1.4311249016894965E-4</v>
      </c>
      <c r="O8" s="11">
        <f t="shared" si="1"/>
        <v>1.4580103203955259E-2</v>
      </c>
      <c r="P8" s="11">
        <f t="shared" si="2"/>
        <v>3.5778122542237407E-4</v>
      </c>
      <c r="Q8" s="11">
        <f t="shared" si="3"/>
        <v>3.6450258009888145E-2</v>
      </c>
      <c r="R8" s="11">
        <f t="shared" si="4"/>
        <v>1.0017874311826474E-3</v>
      </c>
      <c r="S8" s="11">
        <f t="shared" si="5"/>
        <v>0.1020607224276868</v>
      </c>
      <c r="T8" s="11">
        <f>1.67*$E8/(((($K8/1000)-O8)*($H8/1000)*N8)+(O8*($H8/1000)*(0.0075+(O8*$G8/2))))</f>
        <v>1032.0875136642262</v>
      </c>
      <c r="U8" s="11">
        <f>1.67*$E8/(((($K8/1000)-Q8)*($H8/1000)*P8)+(Q8*($H8/1000)*(0.0075+(Q8*$G8/2))))</f>
        <v>414.52523822970767</v>
      </c>
      <c r="V8" s="11">
        <f>1.67*$E8/(((($K8/1000)-S8)*($H8/1000)*R8)+(S8*($H8/1000)*(0.0075+(S8*$G8/2))))</f>
        <v>149.88571827576004</v>
      </c>
      <c r="W8" s="11">
        <f t="shared" si="6"/>
        <v>72.90051601977629</v>
      </c>
    </row>
    <row r="9" spans="1:23">
      <c r="A9" s="1" t="s">
        <v>29</v>
      </c>
      <c r="B9" s="16">
        <v>21</v>
      </c>
      <c r="C9" s="11">
        <v>7.2692307692307692</v>
      </c>
      <c r="D9" s="11">
        <v>180.6</v>
      </c>
      <c r="E9" s="11">
        <v>8.0561400000000005E-2</v>
      </c>
      <c r="F9" s="11">
        <v>250</v>
      </c>
      <c r="G9" s="13">
        <v>8.8674510000000002E-3</v>
      </c>
      <c r="H9" s="11">
        <v>554</v>
      </c>
      <c r="I9" s="11">
        <v>1.125E-4</v>
      </c>
      <c r="J9" s="11">
        <f>(0.002*(1050^2)/(9.81*(F9^2)*G9))^(1/3)</f>
        <v>0.74020768647351309</v>
      </c>
      <c r="K9" s="11">
        <v>1957</v>
      </c>
      <c r="L9" s="11">
        <v>124.05</v>
      </c>
      <c r="M9" s="11"/>
      <c r="N9" s="11">
        <f t="shared" si="0"/>
        <v>1.4804153729470261E-4</v>
      </c>
      <c r="O9" s="11">
        <f t="shared" si="1"/>
        <v>1.6694937169058236E-2</v>
      </c>
      <c r="P9" s="11">
        <f t="shared" si="2"/>
        <v>3.7010384323675656E-4</v>
      </c>
      <c r="Q9" s="11">
        <f t="shared" si="3"/>
        <v>4.1737342922645589E-2</v>
      </c>
      <c r="R9" s="11">
        <f t="shared" si="4"/>
        <v>1.0362907610629182E-3</v>
      </c>
      <c r="S9" s="11">
        <f t="shared" si="5"/>
        <v>0.11686456018340764</v>
      </c>
      <c r="T9" s="11">
        <f>1.67*$E9/(((($K9/1000)-O9)*($H9/1000)*N9)+(O9*($H9/1000)*(0.0075+(O9*$G9/2))))</f>
        <v>587.02279586049167</v>
      </c>
      <c r="U9" s="11">
        <f>1.67*$E9/(((($K9/1000)-Q9)*($H9/1000)*P9)+(Q9*($H9/1000)*(0.0075+(Q9*$G9/2))))</f>
        <v>235.86597525189381</v>
      </c>
      <c r="V9" s="11">
        <f>1.67*$E9/(((($K9/1000)-S9)*($H9/1000)*R9)+(S9*($H9/1000)*(0.0075+(S9*$G9/2))))</f>
        <v>85.390860436091003</v>
      </c>
      <c r="W9" s="11">
        <f t="shared" si="6"/>
        <v>83.474685845291177</v>
      </c>
    </row>
    <row r="10" spans="1:23">
      <c r="A10" s="1" t="s">
        <v>29</v>
      </c>
      <c r="B10" s="16">
        <v>22</v>
      </c>
      <c r="C10" s="11">
        <v>7.615384615384615</v>
      </c>
      <c r="D10" s="11">
        <v>189.2</v>
      </c>
      <c r="E10" s="11">
        <v>8.0567200000000005E-2</v>
      </c>
      <c r="F10" s="11">
        <v>250</v>
      </c>
      <c r="G10" s="13">
        <v>9.0041105000000007E-3</v>
      </c>
      <c r="H10" s="11">
        <v>559</v>
      </c>
      <c r="I10" s="11">
        <v>1.125E-4</v>
      </c>
      <c r="J10" s="11">
        <f>(0.002*(1050^2)/(9.81*(F10^2)*G10))^(1/3)</f>
        <v>0.73644375601267842</v>
      </c>
      <c r="K10" s="11">
        <v>1999</v>
      </c>
      <c r="L10" s="11">
        <v>124.05</v>
      </c>
      <c r="M10" s="11"/>
      <c r="N10" s="11">
        <f t="shared" si="0"/>
        <v>1.4728875120253567E-4</v>
      </c>
      <c r="O10" s="11">
        <f t="shared" si="1"/>
        <v>1.6357945762941899E-2</v>
      </c>
      <c r="P10" s="11">
        <f t="shared" si="2"/>
        <v>3.6822187800633919E-4</v>
      </c>
      <c r="Q10" s="11">
        <f t="shared" si="3"/>
        <v>4.089486440735475E-2</v>
      </c>
      <c r="R10" s="11">
        <f t="shared" si="4"/>
        <v>1.0310212584177499E-3</v>
      </c>
      <c r="S10" s="11">
        <f t="shared" si="5"/>
        <v>0.11450562034059331</v>
      </c>
      <c r="T10" s="11">
        <f>1.67*$E10/(((($K10/1000)-O10)*($H10/1000)*N10)+(O10*($H10/1000)*(0.0075+(O10*$G10/2))))</f>
        <v>578.71325431490845</v>
      </c>
      <c r="U10" s="11">
        <f>1.67*$E10/(((($K10/1000)-Q10)*($H10/1000)*P10)+(Q10*($H10/1000)*(0.0075+(Q10*$G10/2))))</f>
        <v>232.4954253181665</v>
      </c>
      <c r="V10" s="11">
        <f>1.67*$E10/(((($K10/1000)-S10)*($H10/1000)*R10)+(S10*($H10/1000)*(0.0075+(S10*$G10/2))))</f>
        <v>84.135497060363832</v>
      </c>
      <c r="W10" s="11">
        <f t="shared" si="6"/>
        <v>81.789728814709505</v>
      </c>
    </row>
    <row r="11" spans="1:23">
      <c r="A11" s="1" t="s">
        <v>29</v>
      </c>
      <c r="B11" s="16">
        <v>23</v>
      </c>
      <c r="C11" s="11">
        <v>7.9615384615384617</v>
      </c>
      <c r="D11" s="11">
        <v>197.79999999999998</v>
      </c>
      <c r="E11" s="11">
        <v>8.1088599999999997E-2</v>
      </c>
      <c r="F11" s="11">
        <v>250</v>
      </c>
      <c r="G11" s="13">
        <v>8.9669490000000001E-3</v>
      </c>
      <c r="H11" s="11">
        <v>562</v>
      </c>
      <c r="I11" s="11">
        <v>1.125E-4</v>
      </c>
      <c r="J11" s="11">
        <f>(0.002*(1050^2)/(9.81*(F11^2)*G11))^(1/3)</f>
        <v>0.73745969560363234</v>
      </c>
      <c r="K11" s="11">
        <v>2029</v>
      </c>
      <c r="L11" s="11">
        <v>124.05</v>
      </c>
      <c r="M11" s="11"/>
      <c r="N11" s="11">
        <f t="shared" si="0"/>
        <v>1.4749193912072647E-4</v>
      </c>
      <c r="O11" s="11">
        <f t="shared" si="1"/>
        <v>1.6448397233075205E-2</v>
      </c>
      <c r="P11" s="11">
        <f t="shared" si="2"/>
        <v>3.6872984780181615E-4</v>
      </c>
      <c r="Q11" s="11">
        <f t="shared" si="3"/>
        <v>4.1120993082688011E-2</v>
      </c>
      <c r="R11" s="11">
        <f t="shared" si="4"/>
        <v>1.0324435738450852E-3</v>
      </c>
      <c r="S11" s="11">
        <f t="shared" si="5"/>
        <v>0.11513878063152642</v>
      </c>
      <c r="T11" s="11">
        <f>1.67*$E11/(((($K11/1000)-O11)*($H11/1000)*N11)+(O11*($H11/1000)*(0.0075+(O11*$G11/2))))</f>
        <v>571.78659012362209</v>
      </c>
      <c r="U11" s="11">
        <f>1.67*$E11/(((($K11/1000)-Q11)*($H11/1000)*P11)+(Q11*($H11/1000)*(0.0075+(Q11*$G11/2))))</f>
        <v>229.70642733886706</v>
      </c>
      <c r="V11" s="11">
        <f>1.67*$E11/(((($K11/1000)-S11)*($H11/1000)*R11)+(S11*($H11/1000)*(0.0075+(S11*$G11/2))))</f>
        <v>83.119318119798194</v>
      </c>
      <c r="W11" s="11">
        <f t="shared" si="6"/>
        <v>82.241986165376019</v>
      </c>
    </row>
    <row r="12" spans="1:23">
      <c r="A12" s="1" t="s">
        <v>29</v>
      </c>
      <c r="B12" s="16">
        <v>24</v>
      </c>
      <c r="C12" s="11">
        <v>8.3076923076923084</v>
      </c>
      <c r="D12" s="11">
        <v>206.39999999999998</v>
      </c>
      <c r="E12" s="11">
        <v>8.1095100000000003E-2</v>
      </c>
      <c r="F12" s="11">
        <v>250</v>
      </c>
      <c r="G12" s="13">
        <v>9.5033919999999994E-3</v>
      </c>
      <c r="H12" s="11">
        <v>297</v>
      </c>
      <c r="I12" s="11">
        <v>1.125E-4</v>
      </c>
      <c r="J12" s="11">
        <f>(0.002*(1050^2)/(9.81*(F12^2)*G12))^(1/3)</f>
        <v>0.72331417330653625</v>
      </c>
      <c r="K12" s="11">
        <v>2985</v>
      </c>
      <c r="L12" s="11">
        <v>124.05</v>
      </c>
      <c r="M12" s="11"/>
      <c r="N12" s="11">
        <f t="shared" si="0"/>
        <v>1.4466283466130724E-4</v>
      </c>
      <c r="O12" s="11">
        <f t="shared" si="1"/>
        <v>1.5222231668577625E-2</v>
      </c>
      <c r="P12" s="11">
        <f t="shared" si="2"/>
        <v>3.6165708665326815E-4</v>
      </c>
      <c r="Q12" s="11">
        <f t="shared" si="3"/>
        <v>3.8055579171444066E-2</v>
      </c>
      <c r="R12" s="11">
        <f t="shared" si="4"/>
        <v>1.0126398426291508E-3</v>
      </c>
      <c r="S12" s="11">
        <f t="shared" si="5"/>
        <v>0.10655562168004339</v>
      </c>
      <c r="T12" s="11">
        <f>1.67*$E12/(((($K12/1000)-O12)*($H12/1000)*N12)+(O12*($H12/1000)*(0.0075+(O12*$G12/2))))</f>
        <v>836.85531375519201</v>
      </c>
      <c r="U12" s="11">
        <f>1.67*$E12/(((($K12/1000)-Q12)*($H12/1000)*P12)+(Q12*($H12/1000)*(0.0075+(Q12*$G12/2))))</f>
        <v>335.75982846369538</v>
      </c>
      <c r="V12" s="11">
        <f>1.67*$E12/(((($K12/1000)-S12)*($H12/1000)*R12)+(S12*($H12/1000)*(0.0075+(S12*$G12/2))))</f>
        <v>121.01800288759951</v>
      </c>
      <c r="W12" s="11">
        <f t="shared" si="6"/>
        <v>76.111158342888132</v>
      </c>
    </row>
    <row r="13" spans="1:23">
      <c r="A13" s="1" t="s">
        <v>29</v>
      </c>
      <c r="B13" s="16">
        <v>25</v>
      </c>
      <c r="C13" s="11">
        <v>8.6538461538461533</v>
      </c>
      <c r="D13" s="11">
        <v>215</v>
      </c>
      <c r="E13" s="11">
        <v>8.1037899999999996E-2</v>
      </c>
      <c r="F13" s="11">
        <v>250</v>
      </c>
      <c r="G13" s="13">
        <v>1.2459230999999999E-2</v>
      </c>
      <c r="H13" s="11">
        <v>265</v>
      </c>
      <c r="I13" s="11">
        <v>1.125E-4</v>
      </c>
      <c r="J13" s="11">
        <f>(0.002*(1050^2)/(9.81*(F13^2)*G13))^(1/3)</f>
        <v>0.66088025549323137</v>
      </c>
      <c r="K13" s="11">
        <v>3036</v>
      </c>
      <c r="L13" s="11">
        <v>124.05</v>
      </c>
      <c r="M13" s="11"/>
      <c r="N13" s="11">
        <f t="shared" si="0"/>
        <v>1.3217605109864627E-4</v>
      </c>
      <c r="O13" s="11">
        <f t="shared" si="1"/>
        <v>1.0608684524642514E-2</v>
      </c>
      <c r="P13" s="11">
        <f t="shared" si="2"/>
        <v>3.3044012774661568E-4</v>
      </c>
      <c r="Q13" s="11">
        <f t="shared" si="3"/>
        <v>2.6521711311606286E-2</v>
      </c>
      <c r="R13" s="11">
        <f t="shared" si="4"/>
        <v>9.252323576905238E-4</v>
      </c>
      <c r="S13" s="11">
        <f t="shared" si="5"/>
        <v>7.4260791672497592E-2</v>
      </c>
      <c r="T13" s="11">
        <f>1.67*$E13/(((($K13/1000)-O13)*($H13/1000)*N13)+(O13*($H13/1000)*(0.0075+(O13*$G13/2))))</f>
        <v>1063.6074574392651</v>
      </c>
      <c r="U13" s="11">
        <f>1.67*$E13/(((($K13/1000)-Q13)*($H13/1000)*P13)+(Q13*($H13/1000)*(0.0075+(Q13*$G13/2))))</f>
        <v>426.37686453696801</v>
      </c>
      <c r="V13" s="11">
        <f>1.67*$E13/(((($K13/1000)-S13)*($H13/1000)*R13)+(S13*($H13/1000)*(0.0075+(S13*$G13/2))))</f>
        <v>153.28688272454585</v>
      </c>
      <c r="W13" s="11">
        <f t="shared" si="6"/>
        <v>53.043422623212571</v>
      </c>
    </row>
    <row r="14" spans="1:23">
      <c r="A14" s="1" t="s">
        <v>29</v>
      </c>
      <c r="B14" s="16">
        <v>26</v>
      </c>
      <c r="C14" s="11">
        <v>9</v>
      </c>
      <c r="D14" s="11">
        <v>223.6</v>
      </c>
      <c r="E14" s="11">
        <v>8.0934099999999995E-2</v>
      </c>
      <c r="F14" s="11">
        <v>250</v>
      </c>
      <c r="G14" s="13">
        <v>1.2377836E-2</v>
      </c>
      <c r="H14" s="11">
        <v>348</v>
      </c>
      <c r="I14" s="11">
        <v>1.125E-4</v>
      </c>
      <c r="J14" s="11">
        <f>(0.002*(1050^2)/(9.81*(F14^2)*G14))^(1/3)</f>
        <v>0.66232571189438261</v>
      </c>
      <c r="K14" s="11">
        <v>3046</v>
      </c>
      <c r="L14" s="11">
        <v>124.05</v>
      </c>
      <c r="M14" s="11"/>
      <c r="N14" s="11">
        <f t="shared" si="0"/>
        <v>1.3246514237887652E-4</v>
      </c>
      <c r="O14" s="11">
        <f t="shared" si="1"/>
        <v>1.0701801379407235E-2</v>
      </c>
      <c r="P14" s="11">
        <f t="shared" si="2"/>
        <v>3.311628559471913E-4</v>
      </c>
      <c r="Q14" s="11">
        <f t="shared" si="3"/>
        <v>2.6754503448518086E-2</v>
      </c>
      <c r="R14" s="11">
        <f t="shared" si="4"/>
        <v>9.2725599665213559E-4</v>
      </c>
      <c r="S14" s="11">
        <f t="shared" si="5"/>
        <v>7.4912609655850643E-2</v>
      </c>
      <c r="T14" s="11">
        <f>1.67*$E14/(((($K14/1000)-O14)*($H14/1000)*N14)+(O14*($H14/1000)*(0.0075+(O14*$G14/2))))</f>
        <v>804.04897535069006</v>
      </c>
      <c r="U14" s="11">
        <f>1.67*$E14/(((($K14/1000)-Q14)*($H14/1000)*P14)+(Q14*($H14/1000)*(0.0075+(Q14*$G14/2))))</f>
        <v>322.32905837246722</v>
      </c>
      <c r="V14" s="11">
        <f>1.67*$E14/(((($K14/1000)-S14)*($H14/1000)*R14)+(S14*($H14/1000)*(0.0075+(S14*$G14/2))))</f>
        <v>115.88441734772194</v>
      </c>
      <c r="W14" s="11">
        <f t="shared" si="6"/>
        <v>53.509006897036173</v>
      </c>
    </row>
    <row r="15" spans="1:23">
      <c r="A15" s="1" t="s">
        <v>29</v>
      </c>
      <c r="B15" s="16">
        <v>27</v>
      </c>
      <c r="C15" s="11">
        <v>9.3461538461538467</v>
      </c>
      <c r="D15" s="11">
        <v>232.2</v>
      </c>
      <c r="E15" s="11">
        <v>8.0904599999999993E-2</v>
      </c>
      <c r="F15" s="11">
        <v>250</v>
      </c>
      <c r="G15" s="13">
        <v>1.2778741999999999E-2</v>
      </c>
      <c r="H15" s="11">
        <v>541</v>
      </c>
      <c r="I15" s="11">
        <v>1.125E-4</v>
      </c>
      <c r="J15" s="11">
        <f>(0.002*(1050^2)/(9.81*(F15^2)*G15))^(1/3)</f>
        <v>0.65532563306798575</v>
      </c>
      <c r="K15" s="11">
        <v>2050</v>
      </c>
      <c r="L15" s="11">
        <v>124.05</v>
      </c>
      <c r="M15" s="11"/>
      <c r="N15" s="11">
        <f t="shared" si="0"/>
        <v>1.3106512661359714E-4</v>
      </c>
      <c r="O15" s="11">
        <f t="shared" si="1"/>
        <v>1.0256496814287129E-2</v>
      </c>
      <c r="P15" s="11">
        <f t="shared" si="2"/>
        <v>3.2766281653399287E-4</v>
      </c>
      <c r="Q15" s="11">
        <f t="shared" si="3"/>
        <v>2.5641242035717826E-2</v>
      </c>
      <c r="R15" s="11">
        <f t="shared" si="4"/>
        <v>9.174558862951799E-4</v>
      </c>
      <c r="S15" s="11">
        <f t="shared" si="5"/>
        <v>7.1795477700009908E-2</v>
      </c>
      <c r="T15" s="11">
        <f>1.67*$E15/(((($K15/1000)-O15)*($H15/1000)*N15)+(O15*($H15/1000)*(0.0075+(O15*$G15/2))))</f>
        <v>724.02744680776368</v>
      </c>
      <c r="U15" s="11">
        <f>1.67*$E15/(((($K15/1000)-Q15)*($H15/1000)*P15)+(Q15*($H15/1000)*(0.0075+(Q15*$G15/2))))</f>
        <v>290.45995653716597</v>
      </c>
      <c r="V15" s="11">
        <f>1.67*$E15/(((($K15/1000)-S15)*($H15/1000)*R15)+(S15*($H15/1000)*(0.0075+(S15*$G15/2))))</f>
        <v>104.6560784648474</v>
      </c>
      <c r="W15" s="11">
        <f t="shared" si="6"/>
        <v>51.282484071435654</v>
      </c>
    </row>
    <row r="16" spans="1:23">
      <c r="A16" s="1" t="s">
        <v>29</v>
      </c>
      <c r="B16" s="16">
        <v>28</v>
      </c>
      <c r="C16" s="11">
        <v>9.6923076923076916</v>
      </c>
      <c r="D16" s="11">
        <v>240.79999999999998</v>
      </c>
      <c r="E16" s="11">
        <v>8.0908400000000005E-2</v>
      </c>
      <c r="F16" s="11">
        <v>109</v>
      </c>
      <c r="G16" s="13">
        <v>1.5489753E-2</v>
      </c>
      <c r="H16" s="11">
        <v>108</v>
      </c>
      <c r="I16" s="11">
        <v>1.125E-4</v>
      </c>
      <c r="J16" s="11">
        <f>(0.002*(1050^2)/(9.81*(F16^2)*G16))^(1/3)</f>
        <v>1.0689253237538392</v>
      </c>
      <c r="K16" s="11">
        <v>2428</v>
      </c>
      <c r="L16" s="11">
        <v>124.05</v>
      </c>
      <c r="M16" s="11">
        <v>107.51</v>
      </c>
      <c r="N16" s="11">
        <f t="shared" si="0"/>
        <v>2.1378506475076787E-4</v>
      </c>
      <c r="O16" s="11">
        <f t="shared" si="1"/>
        <v>1.3801709087986612E-2</v>
      </c>
      <c r="P16" s="11">
        <f t="shared" si="2"/>
        <v>5.3446266187691957E-4</v>
      </c>
      <c r="Q16" s="11">
        <f t="shared" si="3"/>
        <v>3.4504272719966519E-2</v>
      </c>
      <c r="R16" s="11">
        <f t="shared" si="4"/>
        <v>1.4964954532553747E-3</v>
      </c>
      <c r="S16" s="11">
        <f t="shared" si="5"/>
        <v>9.6611963615906252E-2</v>
      </c>
      <c r="T16" s="11">
        <f>1.67*$E16/(((($K16/1000)-O16)*($H16/1000)*N16)+(O16*($H16/1000)*(0.0075+(O16*$G16/2))))</f>
        <v>2014.2781706716466</v>
      </c>
      <c r="U16" s="11">
        <f>1.67*$E16/(((($K16/1000)-Q16)*($H16/1000)*P16)+(Q16*($H16/1000)*(0.0075+(Q16*$G16/2))))</f>
        <v>808.59220793821999</v>
      </c>
      <c r="V16" s="11">
        <f>1.67*$E16/(((($K16/1000)-S16)*($H16/1000)*R16)+(S16*($H16/1000)*(0.0075+(S16*$G16/2))))</f>
        <v>291.91427929922668</v>
      </c>
      <c r="W16" s="11">
        <f t="shared" si="6"/>
        <v>69.008545439933044</v>
      </c>
    </row>
    <row r="17" spans="1:23">
      <c r="A17" s="1" t="s">
        <v>29</v>
      </c>
      <c r="B17" s="16">
        <v>29</v>
      </c>
      <c r="C17" s="11">
        <v>10.038461538461538</v>
      </c>
      <c r="D17" s="11">
        <v>249.39999999999998</v>
      </c>
      <c r="E17" s="11">
        <v>8.0723400000000001E-2</v>
      </c>
      <c r="F17" s="11">
        <v>114</v>
      </c>
      <c r="G17" s="13">
        <v>1.5689663999999999E-2</v>
      </c>
      <c r="H17" s="11">
        <v>164</v>
      </c>
      <c r="I17" s="11">
        <v>1.125E-4</v>
      </c>
      <c r="J17" s="11">
        <f>(0.002*(1050^2)/(9.81*(F17^2)*G17))^(1/3)</f>
        <v>1.0330121118178586</v>
      </c>
      <c r="K17" s="11">
        <v>1353</v>
      </c>
      <c r="L17" s="11">
        <v>124.05</v>
      </c>
      <c r="M17" s="11">
        <v>115.77999999999999</v>
      </c>
      <c r="N17" s="11">
        <f t="shared" si="0"/>
        <v>2.0660242236357173E-4</v>
      </c>
      <c r="O17" s="11">
        <f t="shared" si="1"/>
        <v>1.3168059071473535E-2</v>
      </c>
      <c r="P17" s="11">
        <f t="shared" si="2"/>
        <v>5.1650605590892931E-4</v>
      </c>
      <c r="Q17" s="11">
        <f t="shared" si="3"/>
        <v>3.2920147678683835E-2</v>
      </c>
      <c r="R17" s="11">
        <f t="shared" si="4"/>
        <v>1.4462169565450018E-3</v>
      </c>
      <c r="S17" s="11">
        <f t="shared" si="5"/>
        <v>9.2176413500314719E-2</v>
      </c>
      <c r="T17" s="11">
        <f>1.67*$E17/(((($K17/1000)-O17)*($H17/1000)*N17)+(O17*($H17/1000)*(0.0075+(O17*$G17/2))))</f>
        <v>2180.7587645839335</v>
      </c>
      <c r="U17" s="11">
        <f>1.67*$E17/(((($K17/1000)-Q17)*($H17/1000)*P17)+(Q17*($H17/1000)*(0.0075+(Q17*$G17/2))))</f>
        <v>877.0511583258027</v>
      </c>
      <c r="V17" s="11">
        <f>1.67*$E17/(((($K17/1000)-S17)*($H17/1000)*R17)+(S17*($H17/1000)*(0.0075+(S17*$G17/2))))</f>
        <v>318.43190756010785</v>
      </c>
      <c r="W17" s="11">
        <f t="shared" si="6"/>
        <v>65.840295357367665</v>
      </c>
    </row>
    <row r="18" spans="1:23">
      <c r="A18" s="1" t="s">
        <v>29</v>
      </c>
      <c r="B18" s="16">
        <v>30</v>
      </c>
      <c r="C18" s="11">
        <v>10.384615384615383</v>
      </c>
      <c r="D18" s="11">
        <v>258</v>
      </c>
      <c r="E18" s="11">
        <v>8.07668E-2</v>
      </c>
      <c r="F18" s="11">
        <v>118</v>
      </c>
      <c r="G18" s="13">
        <v>1.4984195E-2</v>
      </c>
      <c r="H18" s="11">
        <v>202</v>
      </c>
      <c r="I18" s="11">
        <v>1.125E-4</v>
      </c>
      <c r="J18" s="11">
        <f>(0.002*(1050^2)/(9.81*(F18^2)*G18))^(1/3)</f>
        <v>1.0251341907285119</v>
      </c>
      <c r="K18" s="11">
        <v>1769</v>
      </c>
      <c r="L18" s="11">
        <v>124.05</v>
      </c>
      <c r="M18" s="11">
        <v>124.05</v>
      </c>
      <c r="N18" s="11">
        <f t="shared" si="0"/>
        <v>2.0502683814570239E-4</v>
      </c>
      <c r="O18" s="11">
        <f t="shared" si="1"/>
        <v>1.3682873063631539E-2</v>
      </c>
      <c r="P18" s="11">
        <f t="shared" si="2"/>
        <v>5.1256709536425589E-4</v>
      </c>
      <c r="Q18" s="11">
        <f t="shared" si="3"/>
        <v>3.4207182659078843E-2</v>
      </c>
      <c r="R18" s="11">
        <f t="shared" si="4"/>
        <v>1.4351878670199165E-3</v>
      </c>
      <c r="S18" s="11">
        <f t="shared" si="5"/>
        <v>9.5780111445420757E-2</v>
      </c>
      <c r="T18" s="11">
        <f>1.67*$E18/(((($K18/1000)-O18)*($H18/1000)*N18)+(O18*($H18/1000)*(0.0075+(O18*$G18/2))))</f>
        <v>1439.3386359459628</v>
      </c>
      <c r="U18" s="11">
        <f>1.67*$E18/(((($K18/1000)-Q18)*($H18/1000)*P18)+(Q18*($H18/1000)*(0.0075+(Q18*$G18/2))))</f>
        <v>578.3585337302427</v>
      </c>
      <c r="V18" s="11">
        <f>1.67*$E18/(((($K18/1000)-S18)*($H18/1000)*R18)+(S18*($H18/1000)*(0.0075+(S18*$G18/2))))</f>
        <v>209.41898916602079</v>
      </c>
      <c r="W18" s="11">
        <f t="shared" si="6"/>
        <v>68.414365318157692</v>
      </c>
    </row>
    <row r="19" spans="1:23">
      <c r="A19" s="1" t="s">
        <v>29</v>
      </c>
      <c r="B19" s="16">
        <v>31</v>
      </c>
      <c r="C19" s="11">
        <v>10.73076923076923</v>
      </c>
      <c r="D19" s="11">
        <v>266.59999999999997</v>
      </c>
      <c r="E19" s="11">
        <v>8.0678899999999998E-2</v>
      </c>
      <c r="F19" s="11">
        <v>118</v>
      </c>
      <c r="G19" s="13">
        <v>1.3502125E-2</v>
      </c>
      <c r="H19" s="11">
        <v>323</v>
      </c>
      <c r="I19" s="11">
        <v>1.125E-4</v>
      </c>
      <c r="J19" s="11">
        <f>(0.002*(1050^2)/(9.81*(F19^2)*G19))^(1/3)</f>
        <v>1.0613480243925626</v>
      </c>
      <c r="K19" s="11">
        <v>1613</v>
      </c>
      <c r="L19" s="11">
        <v>124.05</v>
      </c>
      <c r="M19" s="11"/>
      <c r="N19" s="11">
        <f t="shared" si="0"/>
        <v>2.1226960487851255E-4</v>
      </c>
      <c r="O19" s="11">
        <f t="shared" si="1"/>
        <v>1.5721199802143183E-2</v>
      </c>
      <c r="P19" s="11">
        <f t="shared" si="2"/>
        <v>5.3067401219628128E-4</v>
      </c>
      <c r="Q19" s="11">
        <f t="shared" si="3"/>
        <v>3.9302999505357955E-2</v>
      </c>
      <c r="R19" s="11">
        <f t="shared" si="4"/>
        <v>1.4858872341495875E-3</v>
      </c>
      <c r="S19" s="11">
        <f t="shared" si="5"/>
        <v>0.11004839861500226</v>
      </c>
      <c r="T19" s="11">
        <f>1.67*$E19/(((($K19/1000)-O19)*($H19/1000)*N19)+(O19*($H19/1000)*(0.0075+(O19*$G19/2))))</f>
        <v>909.51574580419845</v>
      </c>
      <c r="U19" s="11">
        <f>1.67*$E19/(((($K19/1000)-Q19)*($H19/1000)*P19)+(Q19*($H19/1000)*(0.0075+(Q19*$G19/2))))</f>
        <v>365.80256156115797</v>
      </c>
      <c r="V19" s="11">
        <f>1.67*$E19/(((($K19/1000)-S19)*($H19/1000)*R19)+(S19*($H19/1000)*(0.0075+(S19*$G19/2))))</f>
        <v>132.83035609572687</v>
      </c>
      <c r="W19" s="11">
        <f t="shared" si="6"/>
        <v>78.605999010715905</v>
      </c>
    </row>
    <row r="20" spans="1:23">
      <c r="A20" s="1" t="s">
        <v>29</v>
      </c>
      <c r="B20" s="16">
        <v>32</v>
      </c>
      <c r="C20" s="11">
        <v>11.076923076923077</v>
      </c>
      <c r="D20" s="11">
        <v>275.2</v>
      </c>
      <c r="E20" s="11">
        <v>8.0416199999999993E-2</v>
      </c>
      <c r="F20" s="11">
        <v>118</v>
      </c>
      <c r="G20" s="13">
        <v>1.2572933E-2</v>
      </c>
      <c r="H20" s="11">
        <v>390</v>
      </c>
      <c r="I20" s="11">
        <v>1.125E-4</v>
      </c>
      <c r="J20" s="11">
        <f>(0.002*(1050^2)/(9.81*(F20^2)*G20))^(1/3)</f>
        <v>1.0868751439231819</v>
      </c>
      <c r="K20" s="11">
        <v>1747</v>
      </c>
      <c r="L20" s="11">
        <v>124.05</v>
      </c>
      <c r="M20" s="11"/>
      <c r="N20" s="11">
        <f t="shared" si="0"/>
        <v>2.1737502878463639E-4</v>
      </c>
      <c r="O20" s="11">
        <f t="shared" si="1"/>
        <v>1.7289126473881346E-2</v>
      </c>
      <c r="P20" s="11">
        <f t="shared" si="2"/>
        <v>5.4343757196159096E-4</v>
      </c>
      <c r="Q20" s="11">
        <f t="shared" si="3"/>
        <v>4.3222816184703361E-2</v>
      </c>
      <c r="R20" s="11">
        <f t="shared" si="4"/>
        <v>1.5216252014924544E-3</v>
      </c>
      <c r="S20" s="11">
        <f t="shared" si="5"/>
        <v>0.12102388531716939</v>
      </c>
      <c r="T20" s="11">
        <f>1.67*$E20/(((($K20/1000)-O20)*($H20/1000)*N20)+(O20*($H20/1000)*(0.0075+(O20*$G20/2))))</f>
        <v>678.45669267356664</v>
      </c>
      <c r="U20" s="11">
        <f>1.67*$E20/(((($K20/1000)-Q20)*($H20/1000)*P20)+(Q20*($H20/1000)*(0.0075+(Q20*$G20/2))))</f>
        <v>272.89823104286529</v>
      </c>
      <c r="V20" s="11">
        <f>1.67*$E20/(((($K20/1000)-S20)*($H20/1000)*R20)+(S20*($H20/1000)*(0.0075+(S20*$G20/2))))</f>
        <v>99.124352870724579</v>
      </c>
      <c r="W20" s="11">
        <f t="shared" si="6"/>
        <v>86.445632369406709</v>
      </c>
    </row>
    <row r="21" spans="1:23">
      <c r="A21" s="1" t="s">
        <v>29</v>
      </c>
      <c r="B21" s="16">
        <v>33</v>
      </c>
      <c r="C21" s="11">
        <v>11.423076923076923</v>
      </c>
      <c r="D21" s="11">
        <v>283.8</v>
      </c>
      <c r="E21" s="11">
        <v>8.0527899999999999E-2</v>
      </c>
      <c r="F21" s="11">
        <v>118</v>
      </c>
      <c r="G21" s="13">
        <v>1.1466792E-2</v>
      </c>
      <c r="H21" s="11">
        <v>496</v>
      </c>
      <c r="I21" s="11">
        <v>1.125E-4</v>
      </c>
      <c r="J21" s="11">
        <f>(0.002*(1050^2)/(9.81*(F21^2)*G21))^(1/3)</f>
        <v>1.1207563607637616</v>
      </c>
      <c r="K21" s="11">
        <v>1870</v>
      </c>
      <c r="L21" s="11">
        <v>124.05</v>
      </c>
      <c r="M21" s="11"/>
      <c r="N21" s="11">
        <f t="shared" si="0"/>
        <v>2.2415127215275234E-4</v>
      </c>
      <c r="O21" s="11">
        <f t="shared" si="1"/>
        <v>1.9547862397151037E-2</v>
      </c>
      <c r="P21" s="11">
        <f t="shared" si="2"/>
        <v>5.6037818038188081E-4</v>
      </c>
      <c r="Q21" s="11">
        <f t="shared" si="3"/>
        <v>4.8869655992877591E-2</v>
      </c>
      <c r="R21" s="11">
        <f t="shared" si="4"/>
        <v>1.5690589050692662E-3</v>
      </c>
      <c r="S21" s="11">
        <f t="shared" si="5"/>
        <v>0.13683503678005723</v>
      </c>
      <c r="T21" s="11">
        <f>1.67*$E21/(((($K21/1000)-O21)*($H21/1000)*N21)+(O21*($H21/1000)*(0.0075+(O21*$G21/2))))</f>
        <v>481.08832661655271</v>
      </c>
      <c r="U21" s="11">
        <f>1.67*$E21/(((($K21/1000)-Q21)*($H21/1000)*P21)+(Q21*($H21/1000)*(0.0075+(Q21*$G21/2))))</f>
        <v>193.56400849766783</v>
      </c>
      <c r="V21" s="11">
        <f>1.67*$E21/(((($K21/1000)-S21)*($H21/1000)*R21)+(S21*($H21/1000)*(0.0075+(S21*$G21/2))))</f>
        <v>70.368180131562355</v>
      </c>
      <c r="W21" s="11">
        <f t="shared" si="6"/>
        <v>97.73931198575518</v>
      </c>
    </row>
    <row r="22" spans="1:23">
      <c r="A22" s="1" t="s">
        <v>29</v>
      </c>
      <c r="B22" s="16">
        <v>34</v>
      </c>
      <c r="C22" s="11">
        <v>11.76923076923077</v>
      </c>
      <c r="D22" s="11">
        <v>292.39999999999998</v>
      </c>
      <c r="E22" s="11">
        <v>8.0413499999999999E-2</v>
      </c>
      <c r="F22" s="11">
        <v>116</v>
      </c>
      <c r="G22" s="13">
        <v>1.0385907999999999E-2</v>
      </c>
      <c r="H22" s="11">
        <v>470</v>
      </c>
      <c r="I22" s="11">
        <v>1.125E-4</v>
      </c>
      <c r="J22" s="11">
        <f>(0.002*(1050^2)/(9.81*(F22^2)*G22))^(1/3)</f>
        <v>1.1716369121729948</v>
      </c>
      <c r="K22" s="11">
        <v>1885</v>
      </c>
      <c r="L22" s="11">
        <v>124.05</v>
      </c>
      <c r="M22" s="11"/>
      <c r="N22" s="11">
        <f t="shared" si="0"/>
        <v>2.3432738243459896E-4</v>
      </c>
      <c r="O22" s="11">
        <f t="shared" si="1"/>
        <v>2.2562050658892701E-2</v>
      </c>
      <c r="P22" s="11">
        <f t="shared" si="2"/>
        <v>5.8581845608649745E-4</v>
      </c>
      <c r="Q22" s="11">
        <f t="shared" si="3"/>
        <v>5.6405126647231761E-2</v>
      </c>
      <c r="R22" s="11">
        <f t="shared" si="4"/>
        <v>1.6402916770421926E-3</v>
      </c>
      <c r="S22" s="11">
        <f t="shared" si="5"/>
        <v>0.15793435461224889</v>
      </c>
      <c r="T22" s="11">
        <f>1.67*$E22/(((($K22/1000)-O22)*($H22/1000)*N22)+(O22*($H22/1000)*(0.0075+(O22*$G22/2))))</f>
        <v>469.72613517015202</v>
      </c>
      <c r="U22" s="11">
        <f>1.67*$E22/(((($K22/1000)-Q22)*($H22/1000)*P22)+(Q22*($H22/1000)*(0.0075+(Q22*$G22/2))))</f>
        <v>189.12328928970791</v>
      </c>
      <c r="V22" s="11">
        <f>1.67*$E22/(((($K22/1000)-S22)*($H22/1000)*R22)+(S22*($H22/1000)*(0.0075+(S22*$G22/2))))</f>
        <v>68.90029087194857</v>
      </c>
      <c r="W22" s="11">
        <f t="shared" si="6"/>
        <v>112.81025329446351</v>
      </c>
    </row>
    <row r="23" spans="1:23">
      <c r="A23" s="1" t="s">
        <v>29</v>
      </c>
      <c r="B23" s="16">
        <v>35</v>
      </c>
      <c r="C23" s="11">
        <v>12.115384615384617</v>
      </c>
      <c r="D23" s="11">
        <v>301</v>
      </c>
      <c r="E23" s="11">
        <v>8.0322400000000002E-2</v>
      </c>
      <c r="F23" s="11">
        <v>117</v>
      </c>
      <c r="G23" s="13">
        <v>9.9107610000000006E-3</v>
      </c>
      <c r="H23" s="11">
        <v>558</v>
      </c>
      <c r="I23" s="11">
        <v>1.125E-4</v>
      </c>
      <c r="J23" s="11">
        <f>(0.002*(1050^2)/(9.81*(F23^2)*G23))^(1/3)</f>
        <v>1.1832784447899583</v>
      </c>
      <c r="K23" s="11">
        <v>1888</v>
      </c>
      <c r="L23" s="11">
        <v>124.05</v>
      </c>
      <c r="M23" s="11"/>
      <c r="N23" s="11">
        <f t="shared" si="0"/>
        <v>2.3665568895799165E-4</v>
      </c>
      <c r="O23" s="11">
        <f t="shared" si="1"/>
        <v>2.387865966679972E-2</v>
      </c>
      <c r="P23" s="11">
        <f t="shared" si="2"/>
        <v>5.9163922239497909E-4</v>
      </c>
      <c r="Q23" s="11">
        <f t="shared" si="3"/>
        <v>5.9696649166999294E-2</v>
      </c>
      <c r="R23" s="11">
        <f t="shared" si="4"/>
        <v>1.6565898227059415E-3</v>
      </c>
      <c r="S23" s="11">
        <f t="shared" si="5"/>
        <v>0.16715061766759803</v>
      </c>
      <c r="T23" s="11">
        <f>1.67*$E23/(((($K23/1000)-O23)*($H23/1000)*N23)+(O23*($H23/1000)*(0.0075+(O23*$G23/2))))</f>
        <v>385.81743042649936</v>
      </c>
      <c r="U23" s="11">
        <f>1.67*$E23/(((($K23/1000)-Q23)*($H23/1000)*P23)+(Q23*($H23/1000)*(0.0075+(Q23*$G23/2))))</f>
        <v>155.38392876247312</v>
      </c>
      <c r="V23" s="11">
        <f>1.67*$E23/(((($K23/1000)-S23)*($H23/1000)*R23)+(S23*($H23/1000)*(0.0075+(S23*$G23/2))))</f>
        <v>56.658388414211494</v>
      </c>
      <c r="W23" s="11">
        <f t="shared" si="6"/>
        <v>119.39329833399859</v>
      </c>
    </row>
    <row r="24" spans="1:23">
      <c r="A24" s="1" t="s">
        <v>29</v>
      </c>
      <c r="B24" s="16">
        <v>36</v>
      </c>
      <c r="C24" s="11">
        <v>12.461538461538462</v>
      </c>
      <c r="D24" s="11">
        <v>309.59999999999997</v>
      </c>
      <c r="E24" s="11">
        <v>8.0211000000000005E-2</v>
      </c>
      <c r="F24" s="11">
        <v>118</v>
      </c>
      <c r="G24" s="13">
        <v>9.6081780000000002E-3</v>
      </c>
      <c r="H24" s="11">
        <v>623</v>
      </c>
      <c r="I24" s="11">
        <v>1.125E-4</v>
      </c>
      <c r="J24" s="11">
        <f>(0.002*(1050^2)/(9.81*(F24^2)*G24))^(1/3)</f>
        <v>1.1888074294590076</v>
      </c>
      <c r="K24" s="11">
        <v>1893</v>
      </c>
      <c r="L24" s="11">
        <v>124.05</v>
      </c>
      <c r="M24" s="11"/>
      <c r="N24" s="11">
        <f t="shared" si="0"/>
        <v>2.3776148589180155E-4</v>
      </c>
      <c r="O24" s="11">
        <f t="shared" si="1"/>
        <v>2.4745741168804486E-2</v>
      </c>
      <c r="P24" s="11">
        <f t="shared" si="2"/>
        <v>5.9440371472950385E-4</v>
      </c>
      <c r="Q24" s="11">
        <f t="shared" si="3"/>
        <v>6.1864352922011208E-2</v>
      </c>
      <c r="R24" s="11">
        <f t="shared" si="4"/>
        <v>1.6643304012426106E-3</v>
      </c>
      <c r="S24" s="11">
        <f t="shared" si="5"/>
        <v>0.17322018818163137</v>
      </c>
      <c r="T24" s="11">
        <f>1.67*$E24/(((($K24/1000)-O24)*($H24/1000)*N24)+(O24*($H24/1000)*(0.0075+(O24*$G24/2))))</f>
        <v>339.81406340254313</v>
      </c>
      <c r="U24" s="11">
        <f>1.67*$E24/(((($K24/1000)-Q24)*($H24/1000)*P24)+(Q24*($H24/1000)*(0.0075+(Q24*$G24/2))))</f>
        <v>136.88022870419175</v>
      </c>
      <c r="V24" s="11">
        <f>1.67*$E24/(((($K24/1000)-S24)*($H24/1000)*R24)+(S24*($H24/1000)*(0.0075+(S24*$G24/2))))</f>
        <v>49.937935773429821</v>
      </c>
      <c r="W24" s="11">
        <f t="shared" si="6"/>
        <v>123.72870584402241</v>
      </c>
    </row>
    <row r="25" spans="1:23">
      <c r="A25" s="1" t="s">
        <v>29</v>
      </c>
      <c r="B25" s="16">
        <v>37</v>
      </c>
      <c r="C25" s="11">
        <v>12.807692307692308</v>
      </c>
      <c r="D25" s="11">
        <v>318.2</v>
      </c>
      <c r="E25" s="11">
        <v>8.0088999999999994E-2</v>
      </c>
      <c r="F25" s="11">
        <v>115</v>
      </c>
      <c r="G25" s="13">
        <v>9.3278960000000005E-3</v>
      </c>
      <c r="H25" s="11">
        <v>558</v>
      </c>
      <c r="I25" s="11">
        <v>1.125E-4</v>
      </c>
      <c r="J25" s="11">
        <f>(0.002*(1050^2)/(9.81*(F25^2)*G25))^(1/3)</f>
        <v>1.221387310054084</v>
      </c>
      <c r="K25" s="11">
        <v>1988</v>
      </c>
      <c r="L25" s="11">
        <v>124.05</v>
      </c>
      <c r="M25" s="11"/>
      <c r="N25" s="11">
        <f t="shared" si="0"/>
        <v>2.442774620108168E-4</v>
      </c>
      <c r="O25" s="11">
        <f t="shared" si="1"/>
        <v>2.6187841503680656E-2</v>
      </c>
      <c r="P25" s="11">
        <f t="shared" si="2"/>
        <v>6.1069365502704198E-4</v>
      </c>
      <c r="Q25" s="11">
        <f t="shared" si="3"/>
        <v>6.5469603759201647E-2</v>
      </c>
      <c r="R25" s="11">
        <f t="shared" si="4"/>
        <v>1.7099422340757175E-3</v>
      </c>
      <c r="S25" s="11">
        <f t="shared" si="5"/>
        <v>0.18331489052576458</v>
      </c>
      <c r="T25" s="11">
        <f>1.67*$E25/(((($K25/1000)-O25)*($H25/1000)*N25)+(O25*($H25/1000)*(0.0075+(O25*$G25/2))))</f>
        <v>353.09506615923897</v>
      </c>
      <c r="U25" s="11">
        <f>1.67*$E25/(((($K25/1000)-Q25)*($H25/1000)*P25)+(Q25*($H25/1000)*(0.0075+(Q25*$G25/2))))</f>
        <v>142.24336630505564</v>
      </c>
      <c r="V25" s="11">
        <f>1.67*$E25/(((($K25/1000)-S25)*($H25/1000)*R25)+(S25*($H25/1000)*(0.0075+(S25*$G25/2))))</f>
        <v>51.909690120203621</v>
      </c>
      <c r="W25" s="11">
        <f t="shared" si="6"/>
        <v>130.93920751840329</v>
      </c>
    </row>
    <row r="26" spans="1:23">
      <c r="A26" s="1" t="s">
        <v>29</v>
      </c>
      <c r="B26" s="16">
        <v>38</v>
      </c>
      <c r="C26" s="11">
        <v>13.153846153846153</v>
      </c>
      <c r="D26" s="11">
        <v>326.8</v>
      </c>
      <c r="E26" s="11">
        <v>8.0017199999999997E-2</v>
      </c>
      <c r="F26" s="11">
        <v>117</v>
      </c>
      <c r="G26" s="13">
        <v>8.7571779999999991E-3</v>
      </c>
      <c r="H26" s="11">
        <v>615</v>
      </c>
      <c r="I26" s="11">
        <v>1.125E-4</v>
      </c>
      <c r="J26" s="11">
        <f>(0.002*(1050^2)/(9.81*(F26^2)*G26))^(1/3)</f>
        <v>1.2331083214299248</v>
      </c>
      <c r="K26" s="11">
        <v>2373</v>
      </c>
      <c r="L26" s="11">
        <v>124.05</v>
      </c>
      <c r="M26" s="11">
        <v>190.20999999999998</v>
      </c>
      <c r="N26" s="11">
        <f t="shared" si="0"/>
        <v>2.4662166428598498E-4</v>
      </c>
      <c r="O26" s="11">
        <f t="shared" si="1"/>
        <v>2.8162230376724672E-2</v>
      </c>
      <c r="P26" s="11">
        <f t="shared" si="2"/>
        <v>6.1655416071496234E-4</v>
      </c>
      <c r="Q26" s="11">
        <f t="shared" si="3"/>
        <v>7.0405575941811668E-2</v>
      </c>
      <c r="R26" s="11">
        <f t="shared" si="4"/>
        <v>1.7263516500018944E-3</v>
      </c>
      <c r="S26" s="11">
        <f t="shared" si="5"/>
        <v>0.19713561263707266</v>
      </c>
      <c r="T26" s="11">
        <f>1.67*$E26/(((($K26/1000)-O26)*($H26/1000)*N26)+(O26*($H26/1000)*(0.0075+(O26*$G26/2))))</f>
        <v>274.00847095160361</v>
      </c>
      <c r="U26" s="11">
        <f>1.67*$E26/(((($K26/1000)-Q26)*($H26/1000)*P26)+(Q26*($H26/1000)*(0.0075+(Q26*$G26/2))))</f>
        <v>110.32813314655736</v>
      </c>
      <c r="V26" s="11">
        <f>1.67*$E26/(((($K26/1000)-S26)*($H26/1000)*R26)+(S26*($H26/1000)*(0.0075+(S26*$G26/2))))</f>
        <v>40.200371151586531</v>
      </c>
      <c r="W26" s="11">
        <f t="shared" si="6"/>
        <v>140.81115188362335</v>
      </c>
    </row>
    <row r="27" spans="1:23">
      <c r="A27" s="1" t="s">
        <v>29</v>
      </c>
      <c r="B27" s="16">
        <v>39</v>
      </c>
      <c r="C27" s="11">
        <v>13.5</v>
      </c>
      <c r="D27" s="11">
        <v>335.4</v>
      </c>
      <c r="E27" s="11">
        <v>7.9959199999999994E-2</v>
      </c>
      <c r="F27" s="11">
        <v>117</v>
      </c>
      <c r="G27" s="13">
        <v>8.3844049999999993E-3</v>
      </c>
      <c r="H27" s="11">
        <v>608</v>
      </c>
      <c r="I27" s="11">
        <v>1.125E-4</v>
      </c>
      <c r="J27" s="11">
        <f>(0.002*(1050^2)/(9.81*(F27^2)*G27))^(1/3)</f>
        <v>1.2511187657887222</v>
      </c>
      <c r="K27" s="11">
        <v>2399</v>
      </c>
      <c r="L27" s="11">
        <v>124.05</v>
      </c>
      <c r="M27" s="11">
        <v>198.47999999999996</v>
      </c>
      <c r="N27" s="11">
        <f t="shared" si="0"/>
        <v>2.5022375315774444E-4</v>
      </c>
      <c r="O27" s="11">
        <f t="shared" si="1"/>
        <v>2.9843948754591943E-2</v>
      </c>
      <c r="P27" s="11">
        <f t="shared" si="2"/>
        <v>6.2555938289436111E-4</v>
      </c>
      <c r="Q27" s="11">
        <f t="shared" si="3"/>
        <v>7.4609871886479856E-2</v>
      </c>
      <c r="R27" s="11">
        <f t="shared" si="4"/>
        <v>1.7515662721042109E-3</v>
      </c>
      <c r="S27" s="11">
        <f t="shared" si="5"/>
        <v>0.20890764128214359</v>
      </c>
      <c r="T27" s="11">
        <f>1.67*$E27/(((($K27/1000)-O27)*($H27/1000)*N27)+(O27*($H27/1000)*(0.0075+(O27*$G27/2))))</f>
        <v>267.71019416598614</v>
      </c>
      <c r="U27" s="11">
        <f>1.67*$E27/(((($K27/1000)-Q27)*($H27/1000)*P27)+(Q27*($H27/1000)*(0.0075+(Q27*$G27/2))))</f>
        <v>107.82016552434796</v>
      </c>
      <c r="V27" s="11">
        <f>1.67*$E27/(((($K27/1000)-S27)*($H27/1000)*R27)+(S27*($H27/1000)*(0.0075+(S27*$G27/2))))</f>
        <v>39.318009042123158</v>
      </c>
      <c r="W27" s="11">
        <f t="shared" si="6"/>
        <v>149.2197437729597</v>
      </c>
    </row>
    <row r="28" spans="1:23">
      <c r="A28" s="1" t="s">
        <v>29</v>
      </c>
      <c r="B28" s="16">
        <v>40</v>
      </c>
      <c r="C28" s="11">
        <v>13.846153846153847</v>
      </c>
      <c r="D28" s="11">
        <v>344</v>
      </c>
      <c r="E28" s="11">
        <v>7.9893699999999998E-2</v>
      </c>
      <c r="F28" s="11">
        <v>117</v>
      </c>
      <c r="G28" s="13">
        <v>8.0559670000000007E-3</v>
      </c>
      <c r="H28" s="11">
        <v>559</v>
      </c>
      <c r="I28" s="11">
        <v>1.125E-4</v>
      </c>
      <c r="J28" s="11">
        <f>(0.002*(1050^2)/(9.81*(F28^2)*G28))^(1/3)</f>
        <v>1.2678953083361211</v>
      </c>
      <c r="K28" s="11">
        <v>2465</v>
      </c>
      <c r="L28" s="11">
        <v>124.05</v>
      </c>
      <c r="M28" s="11">
        <v>206.74999999999994</v>
      </c>
      <c r="N28" s="11">
        <f t="shared" si="0"/>
        <v>2.535790616672242E-4</v>
      </c>
      <c r="O28" s="11">
        <f t="shared" si="1"/>
        <v>3.1477172345321693E-2</v>
      </c>
      <c r="P28" s="11">
        <f t="shared" si="2"/>
        <v>6.3394765416806059E-4</v>
      </c>
      <c r="Q28" s="11">
        <f t="shared" si="3"/>
        <v>7.8692930863304242E-2</v>
      </c>
      <c r="R28" s="11">
        <f t="shared" si="4"/>
        <v>1.7750534316705693E-3</v>
      </c>
      <c r="S28" s="11">
        <f t="shared" si="5"/>
        <v>0.22034020641725185</v>
      </c>
      <c r="T28" s="11">
        <f>1.67*$E28/(((($K28/1000)-O28)*($H28/1000)*N28)+(O28*($H28/1000)*(0.0075+(O28*$G28/2))))</f>
        <v>278.45511398203575</v>
      </c>
      <c r="U28" s="11">
        <f>1.67*$E28/(((($K28/1000)-Q28)*($H28/1000)*P28)+(Q28*($H28/1000)*(0.0075+(Q28*$G28/2))))</f>
        <v>112.16541632027879</v>
      </c>
      <c r="V28" s="11">
        <f>1.67*$E28/(((($K28/1000)-S28)*($H28/1000)*R28)+(S28*($H28/1000)*(0.0075+(S28*$G28/2))))</f>
        <v>40.922524529366946</v>
      </c>
      <c r="W28" s="11">
        <f t="shared" si="6"/>
        <v>157.38586172660848</v>
      </c>
    </row>
    <row r="29" spans="1:23">
      <c r="A29" s="1" t="s">
        <v>29</v>
      </c>
      <c r="B29" s="16">
        <v>41</v>
      </c>
      <c r="C29" s="11">
        <v>14.192307692307692</v>
      </c>
      <c r="D29" s="11">
        <v>352.59999999999997</v>
      </c>
      <c r="E29" s="11">
        <v>7.9852099999999995E-2</v>
      </c>
      <c r="F29" s="11">
        <v>116</v>
      </c>
      <c r="G29" s="13">
        <v>7.8799444999999996E-3</v>
      </c>
      <c r="H29" s="11">
        <v>564</v>
      </c>
      <c r="I29" s="11">
        <v>1.125E-4</v>
      </c>
      <c r="J29" s="11">
        <f>(0.002*(1050^2)/(9.81*(F29^2)*G29))^(1/3)</f>
        <v>1.2845967426227742</v>
      </c>
      <c r="K29" s="11">
        <v>2846</v>
      </c>
      <c r="L29" s="11">
        <v>124.05</v>
      </c>
      <c r="M29" s="11">
        <v>215.01999999999998</v>
      </c>
      <c r="N29" s="11">
        <f t="shared" si="0"/>
        <v>2.5691934852455485E-4</v>
      </c>
      <c r="O29" s="11">
        <f t="shared" si="1"/>
        <v>3.260420787539238E-2</v>
      </c>
      <c r="P29" s="11">
        <f t="shared" si="2"/>
        <v>6.4229837131138715E-4</v>
      </c>
      <c r="Q29" s="11">
        <f t="shared" si="3"/>
        <v>8.1510519688480956E-2</v>
      </c>
      <c r="R29" s="11">
        <f t="shared" si="4"/>
        <v>1.7984354396718839E-3</v>
      </c>
      <c r="S29" s="11">
        <f t="shared" si="5"/>
        <v>0.22822945512774664</v>
      </c>
      <c r="T29" s="11">
        <f>1.67*$E29/(((($K29/1000)-O29)*($H29/1000)*N29)+(O29*($H29/1000)*(0.0075+(O29*$G29/2))))</f>
        <v>243.36882525874836</v>
      </c>
      <c r="U29" s="11">
        <f>1.67*$E29/(((($K29/1000)-Q29)*($H29/1000)*P29)+(Q29*($H29/1000)*(0.0075+(Q29*$G29/2))))</f>
        <v>97.981130457695926</v>
      </c>
      <c r="V29" s="11">
        <f>1.67*$E29/(((($K29/1000)-S29)*($H29/1000)*R29)+(S29*($H29/1000)*(0.0075+(S29*$G29/2))))</f>
        <v>35.690144135334016</v>
      </c>
      <c r="W29" s="11">
        <f t="shared" si="6"/>
        <v>163.02103937696188</v>
      </c>
    </row>
    <row r="30" spans="1:23">
      <c r="A30" s="1" t="s">
        <v>29</v>
      </c>
      <c r="B30" s="16">
        <v>42</v>
      </c>
      <c r="C30" s="11">
        <v>14.538461538461538</v>
      </c>
      <c r="D30" s="11">
        <v>361.2</v>
      </c>
      <c r="E30" s="11">
        <v>7.9812800000000003E-2</v>
      </c>
      <c r="F30" s="11">
        <v>113</v>
      </c>
      <c r="G30" s="13">
        <v>7.761258E-3</v>
      </c>
      <c r="H30" s="11">
        <v>729</v>
      </c>
      <c r="I30" s="11">
        <v>1.125E-4</v>
      </c>
      <c r="J30" s="11">
        <f>(0.002*(1050^2)/(9.81*(F30^2)*G30))^(1/3)</f>
        <v>1.3138633341200838</v>
      </c>
      <c r="K30" s="11">
        <v>2895</v>
      </c>
      <c r="L30" s="11">
        <v>124.05</v>
      </c>
      <c r="M30" s="11">
        <v>223.28999999999996</v>
      </c>
      <c r="N30" s="11">
        <f t="shared" si="0"/>
        <v>2.6277266682401678E-4</v>
      </c>
      <c r="O30" s="11">
        <f t="shared" si="1"/>
        <v>3.3856968396620342E-2</v>
      </c>
      <c r="P30" s="11">
        <f t="shared" si="2"/>
        <v>6.5693166706004189E-4</v>
      </c>
      <c r="Q30" s="11">
        <f t="shared" si="3"/>
        <v>8.4642420991550837E-2</v>
      </c>
      <c r="R30" s="11">
        <f t="shared" si="4"/>
        <v>1.8394086677681171E-3</v>
      </c>
      <c r="S30" s="11">
        <f t="shared" si="5"/>
        <v>0.23699877877634232</v>
      </c>
      <c r="T30" s="11">
        <f>1.67*$E30/(((($K30/1000)-O30)*($H30/1000)*N30)+(O30*($H30/1000)*(0.0075+(O30*$G30/2))))</f>
        <v>180.98877322062395</v>
      </c>
      <c r="U30" s="11">
        <f>1.67*$E30/(((($K30/1000)-Q30)*($H30/1000)*P30)+(Q30*($H30/1000)*(0.0075+(Q30*$G30/2))))</f>
        <v>72.87686859167097</v>
      </c>
      <c r="V30" s="11">
        <f>1.67*$E30/(((($K30/1000)-S30)*($H30/1000)*R30)+(S30*($H30/1000)*(0.0075+(S30*$G30/2))))</f>
        <v>26.557191078055972</v>
      </c>
      <c r="W30" s="11">
        <f t="shared" si="6"/>
        <v>169.28484198310167</v>
      </c>
    </row>
    <row r="31" spans="1:23">
      <c r="A31" s="1" t="s">
        <v>29</v>
      </c>
      <c r="B31" s="16">
        <v>43</v>
      </c>
      <c r="C31" s="11">
        <v>14.884615384615383</v>
      </c>
      <c r="D31" s="11">
        <v>369.8</v>
      </c>
      <c r="E31" s="11">
        <v>7.97731E-2</v>
      </c>
      <c r="F31" s="11">
        <v>113</v>
      </c>
      <c r="G31" s="13">
        <v>7.6686115999999999E-3</v>
      </c>
      <c r="H31" s="11">
        <v>571</v>
      </c>
      <c r="I31" s="11">
        <v>1.125E-4</v>
      </c>
      <c r="J31" s="11">
        <f>(0.002*(1050^2)/(9.81*(F31^2)*G31))^(1/3)</f>
        <v>1.3191332048903757</v>
      </c>
      <c r="K31" s="11">
        <v>2875</v>
      </c>
      <c r="L31" s="11">
        <v>124.05</v>
      </c>
      <c r="M31" s="11">
        <v>231.55999999999995</v>
      </c>
      <c r="N31" s="11">
        <f t="shared" si="0"/>
        <v>2.6382664097807513E-4</v>
      </c>
      <c r="O31" s="11">
        <f t="shared" si="1"/>
        <v>3.4403442857645204E-2</v>
      </c>
      <c r="P31" s="11">
        <f t="shared" si="2"/>
        <v>6.5956660244518781E-4</v>
      </c>
      <c r="Q31" s="11">
        <f t="shared" si="3"/>
        <v>8.6008607144113E-2</v>
      </c>
      <c r="R31" s="11">
        <f t="shared" si="4"/>
        <v>1.8467864868465258E-3</v>
      </c>
      <c r="S31" s="11">
        <f t="shared" si="5"/>
        <v>0.24082410000351639</v>
      </c>
      <c r="T31" s="11">
        <f>1.67*$E31/(((($K31/1000)-O31)*($H31/1000)*N31)+(O31*($H31/1000)*(0.0075+(O31*$G31/2))))</f>
        <v>230.54779839090838</v>
      </c>
      <c r="U31" s="11">
        <f>1.67*$E31/(((($K31/1000)-Q31)*($H31/1000)*P31)+(Q31*($H31/1000)*(0.0075+(Q31*$G31/2))))</f>
        <v>92.843656395920874</v>
      </c>
      <c r="V31" s="11">
        <f>1.67*$E31/(((($K31/1000)-S31)*($H31/1000)*R31)+(S31*($H31/1000)*(0.0075+(S31*$G31/2))))</f>
        <v>33.846098153273033</v>
      </c>
      <c r="W31" s="11">
        <f t="shared" si="6"/>
        <v>172.017214288226</v>
      </c>
    </row>
    <row r="32" spans="1:23">
      <c r="A32" s="1" t="s">
        <v>29</v>
      </c>
      <c r="B32" s="16">
        <v>44</v>
      </c>
      <c r="C32" s="11">
        <v>15.23076923076923</v>
      </c>
      <c r="D32" s="11">
        <v>378.4</v>
      </c>
      <c r="E32" s="11">
        <v>7.9660900000000007E-2</v>
      </c>
      <c r="F32" s="11">
        <v>113</v>
      </c>
      <c r="G32" s="13">
        <v>7.6493660000000003E-3</v>
      </c>
      <c r="H32" s="11">
        <v>617</v>
      </c>
      <c r="I32" s="11">
        <v>1.125E-4</v>
      </c>
      <c r="J32" s="11">
        <f>(0.002*(1050^2)/(9.81*(F32^2)*G32))^(1/3)</f>
        <v>1.3202385796489646</v>
      </c>
      <c r="K32" s="11">
        <v>3051</v>
      </c>
      <c r="L32" s="11">
        <v>124.05</v>
      </c>
      <c r="M32" s="11">
        <v>239.82999999999998</v>
      </c>
      <c r="N32" s="11">
        <f t="shared" si="0"/>
        <v>2.6404771592979294E-4</v>
      </c>
      <c r="O32" s="11">
        <f t="shared" si="1"/>
        <v>3.4518902080223762E-2</v>
      </c>
      <c r="P32" s="11">
        <f t="shared" si="2"/>
        <v>6.6011928982448237E-4</v>
      </c>
      <c r="Q32" s="11">
        <f t="shared" si="3"/>
        <v>8.6297255200559406E-2</v>
      </c>
      <c r="R32" s="11">
        <f t="shared" si="4"/>
        <v>1.8483340115085503E-3</v>
      </c>
      <c r="S32" s="11">
        <f t="shared" si="5"/>
        <v>0.24163231456156631</v>
      </c>
      <c r="T32" s="11">
        <f>1.67*$E32/(((($K32/1000)-O32)*($H32/1000)*N32)+(O32*($H32/1000)*(0.0075+(O32*$G32/2))))</f>
        <v>203.41996883515995</v>
      </c>
      <c r="U32" s="11">
        <f>1.67*$E32/(((($K32/1000)-Q32)*($H32/1000)*P32)+(Q32*($H32/1000)*(0.0075+(Q32*$G32/2))))</f>
        <v>81.896166734160232</v>
      </c>
      <c r="V32" s="11">
        <f>1.67*$E32/(((($K32/1000)-S32)*($H32/1000)*R32)+(S32*($H32/1000)*(0.0075+(S32*$G32/2))))</f>
        <v>29.829522822823396</v>
      </c>
      <c r="W32" s="11">
        <f t="shared" si="6"/>
        <v>172.59451040111881</v>
      </c>
    </row>
    <row r="33" spans="1:23">
      <c r="A33" s="1" t="s">
        <v>29</v>
      </c>
      <c r="B33" s="16">
        <v>45</v>
      </c>
      <c r="C33" s="11">
        <v>15.576923076923077</v>
      </c>
      <c r="D33" s="11">
        <v>387</v>
      </c>
      <c r="E33" s="11">
        <v>7.97427E-2</v>
      </c>
      <c r="F33" s="11">
        <v>117</v>
      </c>
      <c r="G33" s="13">
        <v>7.5062560000000002E-3</v>
      </c>
      <c r="H33" s="11">
        <v>761</v>
      </c>
      <c r="I33" s="11">
        <v>1.125E-4</v>
      </c>
      <c r="J33" s="11">
        <f>(0.002*(1050^2)/(9.81*(F33^2)*G33))^(1/3)</f>
        <v>1.2981199678566868</v>
      </c>
      <c r="K33" s="11">
        <v>3421</v>
      </c>
      <c r="L33" s="11">
        <v>124.05</v>
      </c>
      <c r="M33" s="11">
        <v>248.09999999999997</v>
      </c>
      <c r="N33" s="11">
        <f t="shared" si="0"/>
        <v>2.5962399357133735E-4</v>
      </c>
      <c r="O33" s="11">
        <f t="shared" si="1"/>
        <v>3.4587681737917993E-2</v>
      </c>
      <c r="P33" s="11">
        <f t="shared" si="2"/>
        <v>6.4905998392834343E-4</v>
      </c>
      <c r="Q33" s="11">
        <f t="shared" si="3"/>
        <v>8.6469204344794978E-2</v>
      </c>
      <c r="R33" s="11">
        <f t="shared" si="4"/>
        <v>1.8173679549993613E-3</v>
      </c>
      <c r="S33" s="11">
        <f t="shared" si="5"/>
        <v>0.24211377216542593</v>
      </c>
      <c r="T33" s="11">
        <f>1.67*$E33/(((($K33/1000)-O33)*($H33/1000)*N33)+(O33*($H33/1000)*(0.0075+(O33*$G33/2))))</f>
        <v>153.08822714771168</v>
      </c>
      <c r="U33" s="11">
        <f>1.67*$E33/(((($K33/1000)-Q33)*($H33/1000)*P33)+(Q33*($H33/1000)*(0.0075+(Q33*$G33/2))))</f>
        <v>61.598214038643007</v>
      </c>
      <c r="V33" s="11">
        <f>1.67*$E33/(((($K33/1000)-S33)*($H33/1000)*R33)+(S33*($H33/1000)*(0.0075+(S33*$G33/2))))</f>
        <v>22.397593589842046</v>
      </c>
      <c r="W33" s="11">
        <f t="shared" si="6"/>
        <v>172.93840868958995</v>
      </c>
    </row>
    <row r="34" spans="1:23">
      <c r="A34" s="1" t="s">
        <v>29</v>
      </c>
      <c r="B34" s="16">
        <v>46</v>
      </c>
      <c r="C34" s="11">
        <v>15.923076923076923</v>
      </c>
      <c r="D34" s="11">
        <v>395.59999999999997</v>
      </c>
      <c r="E34" s="11">
        <v>8.0066899999999996E-2</v>
      </c>
      <c r="F34" s="11">
        <v>117</v>
      </c>
      <c r="G34" s="13">
        <v>7.2747339999999997E-3</v>
      </c>
      <c r="H34" s="11">
        <v>525</v>
      </c>
      <c r="I34" s="11">
        <v>1.125E-4</v>
      </c>
      <c r="J34" s="11">
        <f>(0.002*(1050^2)/(9.81*(F34^2)*G34))^(1/3)</f>
        <v>1.3117475094792881</v>
      </c>
      <c r="K34" s="11">
        <v>3939</v>
      </c>
      <c r="L34" s="11">
        <v>124.05</v>
      </c>
      <c r="M34" s="11">
        <v>256.36999999999995</v>
      </c>
      <c r="N34" s="11">
        <f t="shared" si="0"/>
        <v>2.6234950189585766E-4</v>
      </c>
      <c r="O34" s="11">
        <f t="shared" si="1"/>
        <v>3.6063105798213056E-2</v>
      </c>
      <c r="P34" s="11">
        <f t="shared" si="2"/>
        <v>6.5587375473964401E-4</v>
      </c>
      <c r="Q34" s="11">
        <f t="shared" si="3"/>
        <v>9.015776449553263E-2</v>
      </c>
      <c r="R34" s="11">
        <f t="shared" si="4"/>
        <v>1.8364465132710032E-3</v>
      </c>
      <c r="S34" s="11">
        <f t="shared" si="5"/>
        <v>0.25244174058749136</v>
      </c>
      <c r="T34" s="11">
        <f>1.67*$E34/(((($K34/1000)-O34)*($H34/1000)*N34)+(O34*($H34/1000)*(0.0075+(O34*$G34/2))))</f>
        <v>196.04469375869652</v>
      </c>
      <c r="U34" s="11">
        <f>1.67*$E34/(((($K34/1000)-Q34)*($H34/1000)*P34)+(Q34*($H34/1000)*(0.0075+(Q34*$G34/2))))</f>
        <v>78.848546128160038</v>
      </c>
      <c r="V34" s="11">
        <f>1.67*$E34/(((($K34/1000)-S34)*($H34/1000)*R34)+(S34*($H34/1000)*(0.0075+(S34*$G34/2))))</f>
        <v>28.631932176836628</v>
      </c>
      <c r="W34" s="11">
        <f t="shared" si="6"/>
        <v>180.31552899106526</v>
      </c>
    </row>
    <row r="35" spans="1:23">
      <c r="A35" s="1" t="s">
        <v>29</v>
      </c>
      <c r="B35" s="16">
        <v>47</v>
      </c>
      <c r="C35" s="11">
        <v>16.26923076923077</v>
      </c>
      <c r="D35" s="11">
        <v>404.2</v>
      </c>
      <c r="E35" s="11">
        <v>7.9922300000000002E-2</v>
      </c>
      <c r="F35" s="11">
        <v>117</v>
      </c>
      <c r="G35" s="13">
        <v>7.0295836999999996E-3</v>
      </c>
      <c r="H35" s="11">
        <v>607</v>
      </c>
      <c r="I35" s="11">
        <v>1.125E-4</v>
      </c>
      <c r="J35" s="11">
        <f>(0.002*(1050^2)/(9.81*(F35^2)*G35))^(1/3)</f>
        <v>1.3268222696348593</v>
      </c>
      <c r="K35" s="11">
        <v>4192</v>
      </c>
      <c r="L35" s="11">
        <v>124.05</v>
      </c>
      <c r="M35" s="11">
        <v>264.64</v>
      </c>
      <c r="N35" s="11">
        <f t="shared" ref="N35:N66" si="7">0.2*J35/1000</f>
        <v>2.6536445392697189E-4</v>
      </c>
      <c r="O35" s="11">
        <f t="shared" ref="O35:O66" si="8">N35/G35</f>
        <v>3.7749668437260644E-2</v>
      </c>
      <c r="P35" s="11">
        <f t="shared" ref="P35:P66" si="9">0.5*J35/1000</f>
        <v>6.6341113481742961E-4</v>
      </c>
      <c r="Q35" s="11">
        <f t="shared" ref="Q35:Q66" si="10">P35/G35</f>
        <v>9.437417109315159E-2</v>
      </c>
      <c r="R35" s="11">
        <f t="shared" ref="R35:R66" si="11">1.4*J35/1000</f>
        <v>1.857551177488803E-3</v>
      </c>
      <c r="S35" s="11">
        <f t="shared" ref="S35:S66" si="12">R35/G35</f>
        <v>0.26424767906082447</v>
      </c>
      <c r="T35" s="11">
        <f>1.67*$E35/(((($K35/1000)-O35)*($H35/1000)*N35)+(O35*($H35/1000)*(0.0075+(O35*$G35/2))))</f>
        <v>158.13136359830682</v>
      </c>
      <c r="U35" s="11">
        <f>1.67*$E35/(((($K35/1000)-Q35)*($H35/1000)*P35)+(Q35*($H35/1000)*(0.0075+(Q35*$G35/2))))</f>
        <v>63.596159005331394</v>
      </c>
      <c r="V35" s="11">
        <f>1.67*$E35/(((($K35/1000)-S35)*($H35/1000)*R35)+(S35*($H35/1000)*(0.0075+(S35*$G35/2))))</f>
        <v>23.089203782186313</v>
      </c>
      <c r="W35" s="11">
        <f t="shared" ref="W35:W66" si="13">J35/G35</f>
        <v>188.7483421863032</v>
      </c>
    </row>
    <row r="36" spans="1:23">
      <c r="A36" s="1" t="s">
        <v>29</v>
      </c>
      <c r="B36" s="16">
        <v>48</v>
      </c>
      <c r="C36" s="11">
        <v>16.615384615384617</v>
      </c>
      <c r="D36" s="11">
        <v>412.79999999999995</v>
      </c>
      <c r="E36" s="11">
        <v>7.9870899999999995E-2</v>
      </c>
      <c r="F36" s="11">
        <v>120</v>
      </c>
      <c r="G36" s="13">
        <v>6.8404260000000001E-3</v>
      </c>
      <c r="H36" s="11">
        <v>699</v>
      </c>
      <c r="I36" s="11">
        <v>1.125E-4</v>
      </c>
      <c r="J36" s="11">
        <f>(0.002*(1050^2)/(9.81*(F36^2)*G36))^(1/3)</f>
        <v>1.3165316830342275</v>
      </c>
      <c r="K36" s="11">
        <v>4268</v>
      </c>
      <c r="L36" s="11">
        <v>124.05</v>
      </c>
      <c r="M36" s="11"/>
      <c r="N36" s="11">
        <f t="shared" si="7"/>
        <v>2.6330633660684547E-4</v>
      </c>
      <c r="O36" s="11">
        <f t="shared" si="8"/>
        <v>3.8492681100101872E-2</v>
      </c>
      <c r="P36" s="11">
        <f t="shared" si="9"/>
        <v>6.582658415171138E-4</v>
      </c>
      <c r="Q36" s="11">
        <f t="shared" si="10"/>
        <v>9.6231702750254708E-2</v>
      </c>
      <c r="R36" s="11">
        <f t="shared" si="11"/>
        <v>1.8431443562479184E-3</v>
      </c>
      <c r="S36" s="11">
        <f t="shared" si="12"/>
        <v>0.26944876770071313</v>
      </c>
      <c r="T36" s="11">
        <f>1.67*$E36/(((($K36/1000)-O36)*($H36/1000)*N36)+(O36*($H36/1000)*(0.0075+(O36*$G36/2))))</f>
        <v>135.58277054706591</v>
      </c>
      <c r="U36" s="11">
        <f>1.67*$E36/(((($K36/1000)-Q36)*($H36/1000)*P36)+(Q36*($H36/1000)*(0.0075+(Q36*$G36/2))))</f>
        <v>54.527614024846926</v>
      </c>
      <c r="V36" s="11">
        <f>1.67*$E36/(((($K36/1000)-S36)*($H36/1000)*R36)+(S36*($H36/1000)*(0.0075+(S36*$G36/2))))</f>
        <v>19.796657347032113</v>
      </c>
      <c r="W36" s="11">
        <f t="shared" si="13"/>
        <v>192.4634055005094</v>
      </c>
    </row>
    <row r="37" spans="1:23">
      <c r="A37" s="1" t="s">
        <v>29</v>
      </c>
      <c r="B37" s="16">
        <v>49</v>
      </c>
      <c r="C37" s="11">
        <v>16.96153846153846</v>
      </c>
      <c r="D37" s="11">
        <v>421.4</v>
      </c>
      <c r="E37" s="11">
        <v>7.9824500000000007E-2</v>
      </c>
      <c r="F37" s="11">
        <v>116</v>
      </c>
      <c r="G37" s="13">
        <v>6.5934964999999996E-3</v>
      </c>
      <c r="H37" s="11">
        <v>638</v>
      </c>
      <c r="I37" s="11">
        <v>1.125E-4</v>
      </c>
      <c r="J37" s="11">
        <f>(0.002*(1050^2)/(9.81*(F37^2)*G37))^(1/3)</f>
        <v>1.3632304430290876</v>
      </c>
      <c r="K37" s="11">
        <v>4283</v>
      </c>
      <c r="L37" s="11">
        <v>124.05</v>
      </c>
      <c r="M37" s="11">
        <v>281.17999999999995</v>
      </c>
      <c r="N37" s="11">
        <f t="shared" si="7"/>
        <v>2.7264608860581754E-4</v>
      </c>
      <c r="O37" s="11">
        <f t="shared" si="8"/>
        <v>4.1350759586483064E-2</v>
      </c>
      <c r="P37" s="11">
        <f t="shared" si="9"/>
        <v>6.8161522151454379E-4</v>
      </c>
      <c r="Q37" s="11">
        <f t="shared" si="10"/>
        <v>0.10337689896620766</v>
      </c>
      <c r="R37" s="11">
        <f t="shared" si="11"/>
        <v>1.9085226202407225E-3</v>
      </c>
      <c r="S37" s="11">
        <f t="shared" si="12"/>
        <v>0.28945531710538142</v>
      </c>
      <c r="T37" s="11">
        <f>1.67*$E37/(((($K37/1000)-O37)*($H37/1000)*N37)+(O37*($H37/1000)*(0.0075+(O37*$G37/2))))</f>
        <v>141.92350249518401</v>
      </c>
      <c r="U37" s="11">
        <f>1.67*$E37/(((($K37/1000)-Q37)*($H37/1000)*P37)+(Q37*($H37/1000)*(0.0075+(Q37*$G37/2))))</f>
        <v>57.097331762494221</v>
      </c>
      <c r="V37" s="11">
        <f>1.67*$E37/(((($K37/1000)-S37)*($H37/1000)*R37)+(S37*($H37/1000)*(0.0075+(S37*$G37/2))))</f>
        <v>20.751520214116059</v>
      </c>
      <c r="W37" s="11">
        <f t="shared" si="13"/>
        <v>206.75379793241532</v>
      </c>
    </row>
    <row r="38" spans="1:23">
      <c r="A38" s="1" t="s">
        <v>29</v>
      </c>
      <c r="B38" s="16">
        <v>50</v>
      </c>
      <c r="C38" s="11">
        <v>17.307692307692307</v>
      </c>
      <c r="D38" s="11">
        <v>430</v>
      </c>
      <c r="E38" s="11">
        <v>7.97379E-2</v>
      </c>
      <c r="F38" s="11">
        <v>119</v>
      </c>
      <c r="G38" s="13">
        <v>6.3731689999999997E-3</v>
      </c>
      <c r="H38" s="11">
        <v>660</v>
      </c>
      <c r="I38" s="11">
        <v>1.125E-4</v>
      </c>
      <c r="J38" s="11">
        <f>(0.002*(1050^2)/(9.81*(F38^2)*G38))^(1/3)</f>
        <v>1.3554913262235158</v>
      </c>
      <c r="K38" s="11">
        <v>4285</v>
      </c>
      <c r="L38" s="11">
        <v>124.05</v>
      </c>
      <c r="M38" s="11"/>
      <c r="N38" s="11">
        <f t="shared" si="7"/>
        <v>2.7109826524470315E-4</v>
      </c>
      <c r="O38" s="11">
        <f t="shared" si="8"/>
        <v>4.2537435496328935E-2</v>
      </c>
      <c r="P38" s="11">
        <f t="shared" si="9"/>
        <v>6.7774566311175788E-4</v>
      </c>
      <c r="Q38" s="11">
        <f t="shared" si="10"/>
        <v>0.10634358874082234</v>
      </c>
      <c r="R38" s="11">
        <f t="shared" si="11"/>
        <v>1.8976878567129219E-3</v>
      </c>
      <c r="S38" s="11">
        <f t="shared" si="12"/>
        <v>0.29776204847430249</v>
      </c>
      <c r="T38" s="11">
        <f>1.67*$E38/(((($K38/1000)-O38)*($H38/1000)*N38)+(O38*($H38/1000)*(0.0075+(O38*$G38/2))))</f>
        <v>136.79448655289497</v>
      </c>
      <c r="U38" s="11">
        <f>1.67*$E38/(((($K38/1000)-Q38)*($H38/1000)*P38)+(Q38*($H38/1000)*(0.0075+(Q38*$G38/2))))</f>
        <v>55.040549884935665</v>
      </c>
      <c r="V38" s="11">
        <f>1.67*$E38/(((($K38/1000)-S38)*($H38/1000)*R38)+(S38*($H38/1000)*(0.0075+(S38*$G38/2))))</f>
        <v>20.011454518810584</v>
      </c>
      <c r="W38" s="11">
        <f t="shared" si="13"/>
        <v>212.68717748164465</v>
      </c>
    </row>
    <row r="39" spans="1:23">
      <c r="A39" s="1" t="s">
        <v>29</v>
      </c>
      <c r="B39" s="16">
        <v>51</v>
      </c>
      <c r="C39" s="11">
        <v>17.653846153846153</v>
      </c>
      <c r="D39" s="11">
        <v>438.59999999999997</v>
      </c>
      <c r="E39" s="11">
        <v>7.9944399999999999E-2</v>
      </c>
      <c r="F39" s="11">
        <v>119</v>
      </c>
      <c r="G39" s="13">
        <v>6.2232700000000004E-3</v>
      </c>
      <c r="H39" s="11">
        <v>697</v>
      </c>
      <c r="I39" s="11">
        <v>1.125E-4</v>
      </c>
      <c r="J39" s="11">
        <f>(0.002*(1050^2)/(9.81*(F39^2)*G39))^(1/3)</f>
        <v>1.3662882707730284</v>
      </c>
      <c r="K39" s="11">
        <v>4326</v>
      </c>
      <c r="L39" s="11">
        <v>124.05</v>
      </c>
      <c r="M39" s="11"/>
      <c r="N39" s="11">
        <f t="shared" si="7"/>
        <v>2.732576541546057E-4</v>
      </c>
      <c r="O39" s="11">
        <f t="shared" si="8"/>
        <v>4.3909014738972546E-2</v>
      </c>
      <c r="P39" s="11">
        <f t="shared" si="9"/>
        <v>6.8314413538651418E-4</v>
      </c>
      <c r="Q39" s="11">
        <f t="shared" si="10"/>
        <v>0.10977253684743135</v>
      </c>
      <c r="R39" s="11">
        <f t="shared" si="11"/>
        <v>1.9128035790822394E-3</v>
      </c>
      <c r="S39" s="11">
        <f t="shared" si="12"/>
        <v>0.30736310317280774</v>
      </c>
      <c r="T39" s="11">
        <f>1.67*$E39/(((($K39/1000)-O39)*($H39/1000)*N39)+(O39*($H39/1000)*(0.0075+(O39*$G39/2))))</f>
        <v>127.23625852310454</v>
      </c>
      <c r="U39" s="11">
        <f>1.67*$E39/(((($K39/1000)-Q39)*($H39/1000)*P39)+(Q39*($H39/1000)*(0.0075+(Q39*$G39/2))))</f>
        <v>51.200559585659377</v>
      </c>
      <c r="V39" s="11">
        <f>1.67*$E39/(((($K39/1000)-S39)*($H39/1000)*R39)+(S39*($H39/1000)*(0.0075+(S39*$G39/2))))</f>
        <v>18.621864161485806</v>
      </c>
      <c r="W39" s="11">
        <f t="shared" si="13"/>
        <v>219.54507369486271</v>
      </c>
    </row>
    <row r="40" spans="1:23">
      <c r="A40" s="1" t="s">
        <v>30</v>
      </c>
      <c r="B40" s="16">
        <v>14</v>
      </c>
      <c r="C40" s="11">
        <v>4.8461538461538458</v>
      </c>
      <c r="D40" s="11">
        <v>120.39999999999999</v>
      </c>
      <c r="E40" s="11">
        <v>8.2086000000000006E-2</v>
      </c>
      <c r="F40" s="11">
        <v>332</v>
      </c>
      <c r="G40" s="13">
        <v>3.1174107E-3</v>
      </c>
      <c r="H40" s="11">
        <v>304</v>
      </c>
      <c r="I40" s="11">
        <v>2.5500000000000002E-4</v>
      </c>
      <c r="J40" s="11">
        <f>(0.002*(1050^2)/(9.81*(F40^2)*G40))^(1/3)</f>
        <v>0.86807343446060647</v>
      </c>
      <c r="K40" s="11">
        <v>844</v>
      </c>
      <c r="L40" s="11">
        <v>115.78</v>
      </c>
      <c r="M40" s="11"/>
      <c r="N40" s="11">
        <f t="shared" si="7"/>
        <v>1.736146868921213E-4</v>
      </c>
      <c r="O40" s="11">
        <f t="shared" si="8"/>
        <v>5.5691951943361621E-2</v>
      </c>
      <c r="P40" s="11">
        <f t="shared" si="9"/>
        <v>4.3403671723030326E-4</v>
      </c>
      <c r="Q40" s="11">
        <f t="shared" si="10"/>
        <v>0.13922987985840404</v>
      </c>
      <c r="R40" s="11">
        <f t="shared" si="11"/>
        <v>1.215302808244849E-3</v>
      </c>
      <c r="S40" s="11">
        <f t="shared" si="12"/>
        <v>0.38984366360353129</v>
      </c>
      <c r="T40" s="11">
        <f>1.67*$E40/(((($K40/1000)-O40)*($H40/1000)*N40)+(O40*($H40/1000)*(0.0075+(O40*$G40/2))))</f>
        <v>806.12133448279076</v>
      </c>
      <c r="U40" s="11">
        <f>1.67*$E40/(((($K40/1000)-Q40)*($H40/1000)*P40)+(Q40*($H40/1000)*(0.0075+(Q40*$G40/2))))</f>
        <v>326.68355779053957</v>
      </c>
      <c r="V40" s="11">
        <f>1.67*$E40/(((($K40/1000)-S40)*($H40/1000)*R40)+(S40*($H40/1000)*(0.0075+(S40*$G40/2))))</f>
        <v>121.45838551527221</v>
      </c>
      <c r="W40" s="11">
        <f t="shared" si="13"/>
        <v>278.45975971680809</v>
      </c>
    </row>
    <row r="41" spans="1:23">
      <c r="A41" s="1" t="s">
        <v>30</v>
      </c>
      <c r="B41" s="16">
        <v>15</v>
      </c>
      <c r="C41" s="11">
        <v>5.1923076923076916</v>
      </c>
      <c r="D41" s="11">
        <v>129</v>
      </c>
      <c r="E41" s="11">
        <v>8.1790100000000004E-2</v>
      </c>
      <c r="F41" s="11">
        <v>332</v>
      </c>
      <c r="G41" s="13">
        <v>2.7050542E-2</v>
      </c>
      <c r="H41" s="11">
        <v>261</v>
      </c>
      <c r="I41" s="11">
        <v>2.5500000000000002E-4</v>
      </c>
      <c r="J41" s="11">
        <f>(0.002*(1050^2)/(9.81*(F41^2)*G41))^(1/3)</f>
        <v>0.42243751827143572</v>
      </c>
      <c r="K41" s="11">
        <v>1034</v>
      </c>
      <c r="L41" s="11">
        <v>115.78</v>
      </c>
      <c r="M41" s="11"/>
      <c r="N41" s="11">
        <f t="shared" si="7"/>
        <v>8.4487503654287146E-5</v>
      </c>
      <c r="O41" s="11">
        <f t="shared" si="8"/>
        <v>3.1233201779944796E-3</v>
      </c>
      <c r="P41" s="11">
        <f t="shared" si="9"/>
        <v>2.1121875913571785E-4</v>
      </c>
      <c r="Q41" s="11">
        <f t="shared" si="10"/>
        <v>7.8083004449861987E-3</v>
      </c>
      <c r="R41" s="11">
        <f t="shared" si="11"/>
        <v>5.9141252558001E-4</v>
      </c>
      <c r="S41" s="11">
        <f t="shared" si="12"/>
        <v>2.1863241245961357E-2</v>
      </c>
      <c r="T41" s="11">
        <f>1.67*$E41/(((($K41/1000)-O41)*($H41/1000)*N41)+(O41*($H41/1000)*(0.0075+(O41*$G41/2))))</f>
        <v>4729.4795900510089</v>
      </c>
      <c r="U41" s="11">
        <f>1.67*$E41/(((($K41/1000)-Q41)*($H41/1000)*P41)+(Q41*($H41/1000)*(0.0075+(Q41*$G41/2))))</f>
        <v>1895.1815082973908</v>
      </c>
      <c r="V41" s="11">
        <f>1.67*$E41/(((($K41/1000)-S41)*($H41/1000)*R41)+(S41*($H41/1000)*(0.0075+(S41*$G41/2))))</f>
        <v>680.50850054420698</v>
      </c>
      <c r="W41" s="11">
        <f t="shared" si="13"/>
        <v>15.616600889972398</v>
      </c>
    </row>
    <row r="42" spans="1:23">
      <c r="A42" s="1" t="s">
        <v>30</v>
      </c>
      <c r="B42" s="16">
        <v>16</v>
      </c>
      <c r="C42" s="11">
        <v>5.5384615384615383</v>
      </c>
      <c r="D42" s="11">
        <v>137.6</v>
      </c>
      <c r="E42" s="11">
        <v>8.1547599999999998E-2</v>
      </c>
      <c r="F42" s="11">
        <v>332</v>
      </c>
      <c r="G42" s="13">
        <v>2.5776779999999999E-2</v>
      </c>
      <c r="H42" s="11">
        <v>278</v>
      </c>
      <c r="I42" s="11">
        <v>2.5500000000000002E-4</v>
      </c>
      <c r="J42" s="11">
        <f>(0.002*(1050^2)/(9.81*(F42^2)*G42))^(1/3)</f>
        <v>0.42928421350159612</v>
      </c>
      <c r="K42" s="11">
        <v>1279</v>
      </c>
      <c r="L42" s="11">
        <v>115.78</v>
      </c>
      <c r="M42" s="11"/>
      <c r="N42" s="11">
        <f t="shared" si="7"/>
        <v>8.5856842700319234E-5</v>
      </c>
      <c r="O42" s="11">
        <f t="shared" si="8"/>
        <v>3.330782304861943E-3</v>
      </c>
      <c r="P42" s="11">
        <f t="shared" si="9"/>
        <v>2.1464210675079806E-4</v>
      </c>
      <c r="Q42" s="11">
        <f t="shared" si="10"/>
        <v>8.3269557621548571E-3</v>
      </c>
      <c r="R42" s="11">
        <f t="shared" si="11"/>
        <v>6.0099789890223458E-4</v>
      </c>
      <c r="S42" s="11">
        <f t="shared" si="12"/>
        <v>2.3315476134033598E-2</v>
      </c>
      <c r="T42" s="11">
        <f>1.67*$E42/(((($K42/1000)-O42)*($H42/1000)*N42)+(O42*($H42/1000)*(0.0075+(O42*$G42/2))))</f>
        <v>3638.1485171067884</v>
      </c>
      <c r="U42" s="11">
        <f>1.67*$E42/(((($K42/1000)-Q42)*($H42/1000)*P42)+(Q42*($H42/1000)*(0.0075+(Q42*$G42/2))))</f>
        <v>1457.5811422867869</v>
      </c>
      <c r="V42" s="11">
        <f>1.67*$E42/(((($K42/1000)-S42)*($H42/1000)*R42)+(S42*($H42/1000)*(0.0075+(S42*$G42/2))))</f>
        <v>523.06821850977713</v>
      </c>
      <c r="W42" s="11">
        <f t="shared" si="13"/>
        <v>16.653911524309713</v>
      </c>
    </row>
    <row r="43" spans="1:23">
      <c r="A43" s="1" t="s">
        <v>30</v>
      </c>
      <c r="B43" s="16">
        <v>17</v>
      </c>
      <c r="C43" s="11">
        <v>5.884615384615385</v>
      </c>
      <c r="D43" s="11">
        <v>146.19999999999999</v>
      </c>
      <c r="E43" s="11">
        <v>8.1359600000000004E-2</v>
      </c>
      <c r="F43" s="11">
        <v>332</v>
      </c>
      <c r="G43" s="13">
        <v>1.534493E-2</v>
      </c>
      <c r="H43" s="11">
        <v>400</v>
      </c>
      <c r="I43" s="11">
        <v>2.5500000000000002E-4</v>
      </c>
      <c r="J43" s="11">
        <f>(0.002*(1050^2)/(9.81*(F43^2)*G43))^(1/3)</f>
        <v>0.51030853941033039</v>
      </c>
      <c r="K43" s="11">
        <v>1478</v>
      </c>
      <c r="L43" s="11">
        <v>115.78</v>
      </c>
      <c r="M43" s="11"/>
      <c r="N43" s="11">
        <f t="shared" si="7"/>
        <v>1.0206170788206609E-4</v>
      </c>
      <c r="O43" s="11">
        <f t="shared" si="8"/>
        <v>6.6511680328333912E-3</v>
      </c>
      <c r="P43" s="11">
        <f t="shared" si="9"/>
        <v>2.5515426970516521E-4</v>
      </c>
      <c r="Q43" s="11">
        <f t="shared" si="10"/>
        <v>1.6627920082083476E-2</v>
      </c>
      <c r="R43" s="11">
        <f t="shared" si="11"/>
        <v>7.1443195517446249E-4</v>
      </c>
      <c r="S43" s="11">
        <f t="shared" si="12"/>
        <v>4.6558176229833728E-2</v>
      </c>
      <c r="T43" s="11">
        <f>1.67*$E43/(((($K43/1000)-O43)*($H43/1000)*N43)+(O43*($H43/1000)*(0.0075+(O43*$G43/2))))</f>
        <v>1695.0631425775493</v>
      </c>
      <c r="U43" s="11">
        <f>1.67*$E43/(((($K43/1000)-Q43)*($H43/1000)*P43)+(Q43*($H43/1000)*(0.0075+(Q43*$G43/2))))</f>
        <v>679.75226074479201</v>
      </c>
      <c r="V43" s="11">
        <f>1.67*$E43/(((($K43/1000)-S43)*($H43/1000)*R43)+(S43*($H43/1000)*(0.0075+(S43*$G43/2))))</f>
        <v>244.63802311944619</v>
      </c>
      <c r="W43" s="11">
        <f t="shared" si="13"/>
        <v>33.255840164166955</v>
      </c>
    </row>
    <row r="44" spans="1:23">
      <c r="A44" s="1" t="s">
        <v>30</v>
      </c>
      <c r="B44" s="16">
        <v>18</v>
      </c>
      <c r="C44" s="11">
        <v>6.2307692307692308</v>
      </c>
      <c r="D44" s="11">
        <v>154.79999999999998</v>
      </c>
      <c r="E44" s="11">
        <v>8.1204200000000004E-2</v>
      </c>
      <c r="F44" s="11">
        <v>332</v>
      </c>
      <c r="G44" s="13">
        <v>1.3894052E-2</v>
      </c>
      <c r="H44" s="11">
        <v>359</v>
      </c>
      <c r="I44" s="11">
        <v>2.5500000000000002E-4</v>
      </c>
      <c r="J44" s="11">
        <f>(0.002*(1050^2)/(9.81*(F44^2)*G44))^(1/3)</f>
        <v>0.52748668280853828</v>
      </c>
      <c r="K44" s="11">
        <v>1513</v>
      </c>
      <c r="L44" s="11">
        <v>115.78</v>
      </c>
      <c r="M44" s="11"/>
      <c r="N44" s="11">
        <f t="shared" si="7"/>
        <v>1.0549733656170766E-4</v>
      </c>
      <c r="O44" s="11">
        <f t="shared" si="8"/>
        <v>7.5929855856094143E-3</v>
      </c>
      <c r="P44" s="11">
        <f t="shared" si="9"/>
        <v>2.6374334140426915E-4</v>
      </c>
      <c r="Q44" s="11">
        <f t="shared" si="10"/>
        <v>1.8982463964023536E-2</v>
      </c>
      <c r="R44" s="11">
        <f t="shared" si="11"/>
        <v>7.3848135593195354E-4</v>
      </c>
      <c r="S44" s="11">
        <f t="shared" si="12"/>
        <v>5.3150899099265896E-2</v>
      </c>
      <c r="T44" s="11">
        <f>1.67*$E44/(((($K44/1000)-O44)*($H44/1000)*N44)+(O44*($H44/1000)*(0.0075+(O44*$G44/2))))</f>
        <v>1747.4970811680582</v>
      </c>
      <c r="U44" s="11">
        <f>1.67*$E44/(((($K44/1000)-Q44)*($H44/1000)*P44)+(Q44*($H44/1000)*(0.0075+(Q44*$G44/2))))</f>
        <v>700.94695573008107</v>
      </c>
      <c r="V44" s="11">
        <f>1.67*$E44/(((($K44/1000)-S44)*($H44/1000)*R44)+(S44*($H44/1000)*(0.0075+(S44*$G44/2))))</f>
        <v>252.44893869653666</v>
      </c>
      <c r="W44" s="11">
        <f t="shared" si="13"/>
        <v>37.964927928047068</v>
      </c>
    </row>
    <row r="45" spans="1:23">
      <c r="A45" s="1" t="s">
        <v>30</v>
      </c>
      <c r="B45" s="16">
        <v>19</v>
      </c>
      <c r="C45" s="11">
        <v>6.5769230769230766</v>
      </c>
      <c r="D45" s="11">
        <v>163.4</v>
      </c>
      <c r="E45" s="11">
        <v>8.10834E-2</v>
      </c>
      <c r="F45" s="11">
        <v>332</v>
      </c>
      <c r="G45" s="13">
        <v>1.2007721000000001E-2</v>
      </c>
      <c r="H45" s="11">
        <v>345</v>
      </c>
      <c r="I45" s="11">
        <v>2.5500000000000002E-4</v>
      </c>
      <c r="J45" s="11">
        <f>(0.002*(1050^2)/(9.81*(F45^2)*G45))^(1/3)</f>
        <v>0.55377618722970479</v>
      </c>
      <c r="K45" s="11">
        <v>1529</v>
      </c>
      <c r="L45" s="11">
        <v>115.78</v>
      </c>
      <c r="M45" s="11"/>
      <c r="N45" s="11">
        <f t="shared" si="7"/>
        <v>1.1075523744594095E-4</v>
      </c>
      <c r="O45" s="11">
        <f t="shared" si="8"/>
        <v>9.2236684584810838E-3</v>
      </c>
      <c r="P45" s="11">
        <f t="shared" si="9"/>
        <v>2.768880936148524E-4</v>
      </c>
      <c r="Q45" s="11">
        <f t="shared" si="10"/>
        <v>2.3059171146202713E-2</v>
      </c>
      <c r="R45" s="11">
        <f t="shared" si="11"/>
        <v>7.7528666212158665E-4</v>
      </c>
      <c r="S45" s="11">
        <f t="shared" si="12"/>
        <v>6.4565679209367594E-2</v>
      </c>
      <c r="T45" s="11">
        <f>1.67*$E45/(((($K45/1000)-O45)*($H45/1000)*N45)+(O45*($H45/1000)*(0.0075+(O45*$G45/2))))</f>
        <v>1649.040835440979</v>
      </c>
      <c r="U45" s="11">
        <f>1.67*$E45/(((($K45/1000)-Q45)*($H45/1000)*P45)+(Q45*($H45/1000)*(0.0075+(Q45*$G45/2))))</f>
        <v>661.74654696002483</v>
      </c>
      <c r="V45" s="11">
        <f>1.67*$E45/(((($K45/1000)-S45)*($H45/1000)*R45)+(S45*($H45/1000)*(0.0075+(S45*$G45/2))))</f>
        <v>238.65019518256497</v>
      </c>
      <c r="W45" s="11">
        <f t="shared" si="13"/>
        <v>46.118342292405423</v>
      </c>
    </row>
    <row r="46" spans="1:23">
      <c r="A46" s="1" t="s">
        <v>30</v>
      </c>
      <c r="B46" s="16">
        <v>20</v>
      </c>
      <c r="C46" s="11">
        <v>6.9230769230769234</v>
      </c>
      <c r="D46" s="11">
        <v>172</v>
      </c>
      <c r="E46" s="11">
        <v>8.0960500000000005E-2</v>
      </c>
      <c r="F46" s="11">
        <v>122</v>
      </c>
      <c r="G46" s="13">
        <v>9.5045530000000007E-3</v>
      </c>
      <c r="H46" s="11">
        <v>419</v>
      </c>
      <c r="I46" s="11">
        <v>2.5500000000000002E-4</v>
      </c>
      <c r="J46" s="11">
        <f>(0.002*(1050^2)/(9.81*(F46^2)*G46))^(1/3)</f>
        <v>1.1668886334283386</v>
      </c>
      <c r="K46" s="11">
        <v>456</v>
      </c>
      <c r="L46" s="11">
        <v>115.78</v>
      </c>
      <c r="M46" s="11">
        <v>49.619999999999976</v>
      </c>
      <c r="N46" s="11">
        <f t="shared" si="7"/>
        <v>2.3337772668566772E-4</v>
      </c>
      <c r="O46" s="11">
        <f t="shared" si="8"/>
        <v>2.4554308517788021E-2</v>
      </c>
      <c r="P46" s="11">
        <f t="shared" si="9"/>
        <v>5.8344431671416934E-4</v>
      </c>
      <c r="Q46" s="11">
        <f t="shared" si="10"/>
        <v>6.1385771294470058E-2</v>
      </c>
      <c r="R46" s="11">
        <f t="shared" si="11"/>
        <v>1.6336440867996741E-3</v>
      </c>
      <c r="S46" s="11">
        <f t="shared" si="12"/>
        <v>0.17188015962451617</v>
      </c>
      <c r="T46" s="11">
        <f>1.67*$E46/(((($K46/1000)-O46)*($H46/1000)*N46)+(O46*($H46/1000)*(0.0075+(O46*$G46/2))))</f>
        <v>1121.5461173625238</v>
      </c>
      <c r="U46" s="11">
        <f>1.67*$E46/(((($K46/1000)-Q46)*($H46/1000)*P46)+(Q46*($H46/1000)*(0.0075+(Q46*$G46/2))))</f>
        <v>455.4214929187649</v>
      </c>
      <c r="V46" s="11">
        <f>1.67*$E46/(((($K46/1000)-S46)*($H46/1000)*R46)+(S46*($H46/1000)*(0.0075+(S46*$G46/2))))</f>
        <v>170.40271674315483</v>
      </c>
      <c r="W46" s="11">
        <f t="shared" si="13"/>
        <v>122.77154258894011</v>
      </c>
    </row>
    <row r="47" spans="1:23">
      <c r="A47" s="1" t="s">
        <v>30</v>
      </c>
      <c r="B47" s="16">
        <v>21</v>
      </c>
      <c r="C47" s="11">
        <v>7.2692307692307692</v>
      </c>
      <c r="D47" s="11">
        <v>180.6</v>
      </c>
      <c r="E47" s="11">
        <v>8.0862199999999995E-2</v>
      </c>
      <c r="F47" s="11">
        <v>117</v>
      </c>
      <c r="G47" s="13">
        <v>8.9250990000000006E-3</v>
      </c>
      <c r="H47" s="11">
        <v>581</v>
      </c>
      <c r="I47" s="11">
        <v>2.5500000000000002E-4</v>
      </c>
      <c r="J47" s="11">
        <f>(0.002*(1050^2)/(9.81*(F47^2)*G47))^(1/3)</f>
        <v>1.2253258817662684</v>
      </c>
      <c r="K47" s="11">
        <v>460</v>
      </c>
      <c r="L47" s="11">
        <v>115.78</v>
      </c>
      <c r="M47" s="11"/>
      <c r="N47" s="11">
        <f t="shared" si="7"/>
        <v>2.4506517635325371E-4</v>
      </c>
      <c r="O47" s="11">
        <f t="shared" si="8"/>
        <v>2.7457978488894485E-2</v>
      </c>
      <c r="P47" s="11">
        <f t="shared" si="9"/>
        <v>6.1266294088313425E-4</v>
      </c>
      <c r="Q47" s="11">
        <f t="shared" si="10"/>
        <v>6.8644946222236214E-2</v>
      </c>
      <c r="R47" s="11">
        <f t="shared" si="11"/>
        <v>1.7154562344727758E-3</v>
      </c>
      <c r="S47" s="11">
        <f t="shared" si="12"/>
        <v>0.19220584942226138</v>
      </c>
      <c r="T47" s="11">
        <f>1.67*$E47/(((($K47/1000)-O47)*($H47/1000)*N47)+(O47*($H47/1000)*(0.0075+(O47*$G47/2))))</f>
        <v>737.15951655293577</v>
      </c>
      <c r="U47" s="11">
        <f>1.67*$E47/(((($K47/1000)-Q47)*($H47/1000)*P47)+(Q47*($H47/1000)*(0.0075+(Q47*$G47/2))))</f>
        <v>299.66021438402629</v>
      </c>
      <c r="V47" s="11">
        <f>1.67*$E47/(((($K47/1000)-S47)*($H47/1000)*R47)+(S47*($H47/1000)*(0.0075+(S47*$G47/2))))</f>
        <v>112.51204305255973</v>
      </c>
      <c r="W47" s="11">
        <f t="shared" si="13"/>
        <v>137.28989244447243</v>
      </c>
    </row>
    <row r="48" spans="1:23">
      <c r="A48" s="1" t="s">
        <v>30</v>
      </c>
      <c r="B48" s="16">
        <v>22</v>
      </c>
      <c r="C48" s="11">
        <v>7.615384615384615</v>
      </c>
      <c r="D48" s="11">
        <v>189.2</v>
      </c>
      <c r="E48" s="11">
        <v>8.1457500000000002E-2</v>
      </c>
      <c r="F48" s="11">
        <v>117</v>
      </c>
      <c r="G48" s="13">
        <v>9.0422209999999996E-3</v>
      </c>
      <c r="H48" s="11">
        <v>581</v>
      </c>
      <c r="I48" s="11">
        <v>2.5500000000000002E-4</v>
      </c>
      <c r="J48" s="11">
        <f>(0.002*(1050^2)/(9.81*(F48^2)*G48))^(1/3)</f>
        <v>1.2200124104666952</v>
      </c>
      <c r="K48" s="11">
        <v>466</v>
      </c>
      <c r="L48" s="11">
        <v>115.78</v>
      </c>
      <c r="M48" s="11"/>
      <c r="N48" s="11">
        <f t="shared" si="7"/>
        <v>2.4400248209333904E-4</v>
      </c>
      <c r="O48" s="11">
        <f t="shared" si="8"/>
        <v>2.6984795228223137E-2</v>
      </c>
      <c r="P48" s="11">
        <f t="shared" si="9"/>
        <v>6.1000620523334764E-4</v>
      </c>
      <c r="Q48" s="11">
        <f t="shared" si="10"/>
        <v>6.7461988070557852E-2</v>
      </c>
      <c r="R48" s="11">
        <f t="shared" si="11"/>
        <v>1.708017374653373E-3</v>
      </c>
      <c r="S48" s="11">
        <f t="shared" si="12"/>
        <v>0.18889356659756193</v>
      </c>
      <c r="T48" s="11">
        <f>1.67*$E48/(((($K48/1000)-O48)*($H48/1000)*N48)+(O48*($H48/1000)*(0.0075+(O48*$G48/2))))</f>
        <v>748.52470693941291</v>
      </c>
      <c r="U48" s="11">
        <f>1.67*$E48/(((($K48/1000)-Q48)*($H48/1000)*P48)+(Q48*($H48/1000)*(0.0075+(Q48*$G48/2))))</f>
        <v>304.21259482502893</v>
      </c>
      <c r="V48" s="11">
        <f>1.67*$E48/(((($K48/1000)-S48)*($H48/1000)*R48)+(S48*($H48/1000)*(0.0075+(S48*$G48/2))))</f>
        <v>114.13997386876396</v>
      </c>
      <c r="W48" s="11">
        <f t="shared" si="13"/>
        <v>134.92397614111567</v>
      </c>
    </row>
    <row r="49" spans="1:23">
      <c r="A49" s="1" t="s">
        <v>30</v>
      </c>
      <c r="B49" s="16">
        <v>23</v>
      </c>
      <c r="C49" s="11">
        <v>7.9615384615384617</v>
      </c>
      <c r="D49" s="11">
        <v>197.79999999999998</v>
      </c>
      <c r="E49" s="11">
        <v>8.1659899999999994E-2</v>
      </c>
      <c r="F49" s="11">
        <v>117</v>
      </c>
      <c r="G49" s="13">
        <v>9.0873140000000008E-3</v>
      </c>
      <c r="H49" s="11">
        <v>581</v>
      </c>
      <c r="I49" s="11">
        <v>2.5500000000000002E-4</v>
      </c>
      <c r="J49" s="11">
        <f>(0.002*(1050^2)/(9.81*(F49^2)*G49))^(1/3)</f>
        <v>1.2179910846186992</v>
      </c>
      <c r="K49" s="11">
        <v>466</v>
      </c>
      <c r="L49" s="11">
        <v>115.78</v>
      </c>
      <c r="M49" s="11"/>
      <c r="N49" s="11">
        <f t="shared" si="7"/>
        <v>2.4359821692373983E-4</v>
      </c>
      <c r="O49" s="11">
        <f t="shared" si="8"/>
        <v>2.6806404722422909E-2</v>
      </c>
      <c r="P49" s="11">
        <f t="shared" si="9"/>
        <v>6.0899554230934964E-4</v>
      </c>
      <c r="Q49" s="11">
        <f t="shared" si="10"/>
        <v>6.7016011806057277E-2</v>
      </c>
      <c r="R49" s="11">
        <f t="shared" si="11"/>
        <v>1.7051875184661788E-3</v>
      </c>
      <c r="S49" s="11">
        <f t="shared" si="12"/>
        <v>0.18764483305696036</v>
      </c>
      <c r="T49" s="11">
        <f>1.67*$E49/(((($K49/1000)-O49)*($H49/1000)*N49)+(O49*($H49/1000)*(0.0075+(O49*$G49/2))))</f>
        <v>753.99823501202366</v>
      </c>
      <c r="U49" s="11">
        <f>1.67*$E49/(((($K49/1000)-Q49)*($H49/1000)*P49)+(Q49*($H49/1000)*(0.0075+(Q49*$G49/2))))</f>
        <v>306.42001745898284</v>
      </c>
      <c r="V49" s="11">
        <f>1.67*$E49/(((($K49/1000)-S49)*($H49/1000)*R49)+(S49*($H49/1000)*(0.0075+(S49*$G49/2))))</f>
        <v>114.94764462842133</v>
      </c>
      <c r="W49" s="11">
        <f t="shared" si="13"/>
        <v>134.03202361211456</v>
      </c>
    </row>
    <row r="50" spans="1:23">
      <c r="A50" s="1" t="s">
        <v>30</v>
      </c>
      <c r="B50" s="16">
        <v>24</v>
      </c>
      <c r="C50" s="11">
        <v>8.3076923076923084</v>
      </c>
      <c r="D50" s="11">
        <v>206.39999999999998</v>
      </c>
      <c r="E50" s="11">
        <v>8.1541100000000005E-2</v>
      </c>
      <c r="F50" s="11">
        <v>116</v>
      </c>
      <c r="G50" s="13">
        <v>1.2369252000000001E-2</v>
      </c>
      <c r="H50" s="11">
        <v>594</v>
      </c>
      <c r="I50" s="11">
        <v>2.5500000000000002E-4</v>
      </c>
      <c r="J50" s="11">
        <f>(0.002*(1050^2)/(9.81*(F50^2)*G50))^(1/3)</f>
        <v>1.1053336463484869</v>
      </c>
      <c r="K50" s="11">
        <v>466</v>
      </c>
      <c r="L50" s="11">
        <v>115.78</v>
      </c>
      <c r="M50" s="11"/>
      <c r="N50" s="11">
        <f t="shared" si="7"/>
        <v>2.2106672926969741E-4</v>
      </c>
      <c r="O50" s="11">
        <f t="shared" si="8"/>
        <v>1.7872279525851475E-2</v>
      </c>
      <c r="P50" s="11">
        <f t="shared" si="9"/>
        <v>5.5266682317424345E-4</v>
      </c>
      <c r="Q50" s="11">
        <f t="shared" si="10"/>
        <v>4.4680698814628682E-2</v>
      </c>
      <c r="R50" s="11">
        <f t="shared" si="11"/>
        <v>1.5474671048878814E-3</v>
      </c>
      <c r="S50" s="11">
        <f t="shared" si="12"/>
        <v>0.12510595668096028</v>
      </c>
      <c r="T50" s="11">
        <f>1.67*$E50/(((($K50/1000)-O50)*($H50/1000)*N50)+(O50*($H50/1000)*(0.0075+(O50*$G50/2))))</f>
        <v>975.1783652796596</v>
      </c>
      <c r="U50" s="11">
        <f>1.67*$E50/(((($K50/1000)-Q50)*($H50/1000)*P50)+(Q50*($H50/1000)*(0.0075+(Q50*$G50/2))))</f>
        <v>395.05095436993281</v>
      </c>
      <c r="V50" s="11">
        <f>1.67*$E50/(((($K50/1000)-S50)*($H50/1000)*R50)+(S50*($H50/1000)*(0.0075+(S50*$G50/2))))</f>
        <v>146.70820956472494</v>
      </c>
      <c r="W50" s="11">
        <f t="shared" si="13"/>
        <v>89.361397629257354</v>
      </c>
    </row>
    <row r="51" spans="1:23">
      <c r="A51" s="1" t="s">
        <v>30</v>
      </c>
      <c r="B51" s="16">
        <v>25</v>
      </c>
      <c r="C51" s="11">
        <v>8.6538461538461533</v>
      </c>
      <c r="D51" s="11">
        <v>215</v>
      </c>
      <c r="E51" s="11">
        <v>8.1397899999999995E-2</v>
      </c>
      <c r="F51" s="11">
        <v>116</v>
      </c>
      <c r="G51" s="13">
        <v>1.2572883E-2</v>
      </c>
      <c r="H51" s="11">
        <v>594</v>
      </c>
      <c r="I51" s="11">
        <v>2.5500000000000002E-4</v>
      </c>
      <c r="J51" s="11">
        <f>(0.002*(1050^2)/(9.81*(F51^2)*G51))^(1/3)</f>
        <v>1.0993337923975932</v>
      </c>
      <c r="K51" s="11">
        <v>470</v>
      </c>
      <c r="L51" s="11">
        <v>115.78</v>
      </c>
      <c r="M51" s="11"/>
      <c r="N51" s="11">
        <f t="shared" si="7"/>
        <v>2.1986675847951865E-4</v>
      </c>
      <c r="O51" s="11">
        <f t="shared" si="8"/>
        <v>1.7487378072278143E-2</v>
      </c>
      <c r="P51" s="11">
        <f t="shared" si="9"/>
        <v>5.4966689619879658E-4</v>
      </c>
      <c r="Q51" s="11">
        <f t="shared" si="10"/>
        <v>4.3718445180695356E-2</v>
      </c>
      <c r="R51" s="11">
        <f t="shared" si="11"/>
        <v>1.5390673093566305E-3</v>
      </c>
      <c r="S51" s="11">
        <f t="shared" si="12"/>
        <v>0.12241164650594701</v>
      </c>
      <c r="T51" s="11">
        <f>1.67*$E51/(((($K51/1000)-O51)*($H51/1000)*N51)+(O51*($H51/1000)*(0.0075+(O51*$G51/2))))</f>
        <v>983.98626908265339</v>
      </c>
      <c r="U51" s="11">
        <f>1.67*$E51/(((($K51/1000)-Q51)*($H51/1000)*P51)+(Q51*($H51/1000)*(0.0075+(Q51*$G51/2))))</f>
        <v>398.5360089474197</v>
      </c>
      <c r="V51" s="11">
        <f>1.67*$E51/(((($K51/1000)-S51)*($H51/1000)*R51)+(S51*($H51/1000)*(0.0075+(S51*$G51/2))))</f>
        <v>147.90504479495252</v>
      </c>
      <c r="W51" s="11">
        <f t="shared" si="13"/>
        <v>87.436890361390724</v>
      </c>
    </row>
    <row r="52" spans="1:23">
      <c r="A52" s="1" t="s">
        <v>30</v>
      </c>
      <c r="B52" s="16">
        <v>26</v>
      </c>
      <c r="C52" s="11">
        <v>9</v>
      </c>
      <c r="D52" s="11">
        <v>223.6</v>
      </c>
      <c r="E52" s="11">
        <v>8.1458299999999997E-2</v>
      </c>
      <c r="F52" s="11">
        <v>117</v>
      </c>
      <c r="G52" s="13">
        <v>1.3719005500000001E-2</v>
      </c>
      <c r="H52" s="11">
        <v>642</v>
      </c>
      <c r="I52" s="11">
        <v>2.5500000000000002E-4</v>
      </c>
      <c r="J52" s="11">
        <f>(0.002*(1050^2)/(9.81*(F52^2)*G52))^(1/3)</f>
        <v>1.0617324171439921</v>
      </c>
      <c r="K52" s="11">
        <v>470</v>
      </c>
      <c r="L52" s="11">
        <v>115.78</v>
      </c>
      <c r="M52" s="11"/>
      <c r="N52" s="11">
        <f t="shared" si="7"/>
        <v>2.1234648342879843E-4</v>
      </c>
      <c r="O52" s="11">
        <f t="shared" si="8"/>
        <v>1.5478270886967602E-2</v>
      </c>
      <c r="P52" s="11">
        <f t="shared" si="9"/>
        <v>5.3086620857199611E-4</v>
      </c>
      <c r="Q52" s="11">
        <f t="shared" si="10"/>
        <v>3.8695677217419011E-2</v>
      </c>
      <c r="R52" s="11">
        <f t="shared" si="11"/>
        <v>1.4864253840015888E-3</v>
      </c>
      <c r="S52" s="11">
        <f t="shared" si="12"/>
        <v>0.10834789620877319</v>
      </c>
      <c r="T52" s="11">
        <f>1.67*$E52/(((($K52/1000)-O52)*($H52/1000)*N52)+(O52*($H52/1000)*(0.0075+(O52*$G52/2))))</f>
        <v>989.01538652685485</v>
      </c>
      <c r="U52" s="11">
        <f>1.67*$E52/(((($K52/1000)-Q52)*($H52/1000)*P52)+(Q52*($H52/1000)*(0.0075+(Q52*$G52/2))))</f>
        <v>400.21088212449712</v>
      </c>
      <c r="V52" s="11">
        <f>1.67*$E52/(((($K52/1000)-S52)*($H52/1000)*R52)+(S52*($H52/1000)*(0.0075+(S52*$G52/2))))</f>
        <v>148.10410950502242</v>
      </c>
      <c r="W52" s="11">
        <f t="shared" si="13"/>
        <v>77.391354434838007</v>
      </c>
    </row>
    <row r="53" spans="1:23">
      <c r="A53" s="1" t="s">
        <v>30</v>
      </c>
      <c r="B53" s="16">
        <v>27</v>
      </c>
      <c r="C53" s="11">
        <v>9.3461538461538467</v>
      </c>
      <c r="D53" s="11">
        <v>232.2</v>
      </c>
      <c r="E53" s="11">
        <v>8.1517800000000001E-2</v>
      </c>
      <c r="F53" s="11">
        <v>117</v>
      </c>
      <c r="G53" s="13">
        <v>1.5038994999999999E-2</v>
      </c>
      <c r="H53" s="11">
        <v>889</v>
      </c>
      <c r="I53" s="11">
        <v>2.5500000000000002E-4</v>
      </c>
      <c r="J53" s="11">
        <f>(0.002*(1050^2)/(9.81*(F53^2)*G53))^(1/3)</f>
        <v>1.0297133642774858</v>
      </c>
      <c r="K53" s="11">
        <v>470</v>
      </c>
      <c r="L53" s="11">
        <v>115.78</v>
      </c>
      <c r="M53" s="11"/>
      <c r="N53" s="11">
        <f t="shared" si="7"/>
        <v>2.0594267285549718E-4</v>
      </c>
      <c r="O53" s="11">
        <f t="shared" si="8"/>
        <v>1.3693911917352003E-2</v>
      </c>
      <c r="P53" s="11">
        <f t="shared" si="9"/>
        <v>5.148566821387429E-4</v>
      </c>
      <c r="Q53" s="11">
        <f t="shared" si="10"/>
        <v>3.4234779793380007E-2</v>
      </c>
      <c r="R53" s="11">
        <f t="shared" si="11"/>
        <v>1.4415987099884802E-3</v>
      </c>
      <c r="S53" s="11">
        <f t="shared" si="12"/>
        <v>9.5857383421464021E-2</v>
      </c>
      <c r="T53" s="11">
        <f>1.67*$E53/(((($K53/1000)-O53)*($H53/1000)*N53)+(O53*($H53/1000)*(0.0075+(O53*$G53/2))))</f>
        <v>773.05518040670222</v>
      </c>
      <c r="U53" s="11">
        <f>1.67*$E53/(((($K53/1000)-Q53)*($H53/1000)*P53)+(Q53*($H53/1000)*(0.0075+(Q53*$G53/2))))</f>
        <v>312.55949450101838</v>
      </c>
      <c r="V53" s="11">
        <f>1.67*$E53/(((($K53/1000)-S53)*($H53/1000)*R53)+(S53*($H53/1000)*(0.0075+(S53*$G53/2))))</f>
        <v>115.36374059383482</v>
      </c>
      <c r="W53" s="11">
        <f t="shared" si="13"/>
        <v>68.469559586760013</v>
      </c>
    </row>
    <row r="54" spans="1:23">
      <c r="A54" s="1" t="s">
        <v>30</v>
      </c>
      <c r="B54" s="16">
        <v>28</v>
      </c>
      <c r="C54" s="11">
        <v>9.6923076923076916</v>
      </c>
      <c r="D54" s="11">
        <v>240.79999999999998</v>
      </c>
      <c r="E54" s="11">
        <v>8.1331899999999999E-2</v>
      </c>
      <c r="F54" s="11">
        <v>117</v>
      </c>
      <c r="G54" s="13">
        <v>1.4881757000000001E-2</v>
      </c>
      <c r="H54" s="11">
        <v>196</v>
      </c>
      <c r="I54" s="11">
        <v>2.5500000000000002E-4</v>
      </c>
      <c r="J54" s="11">
        <f>(0.002*(1050^2)/(9.81*(F54^2)*G54))^(1/3)</f>
        <v>1.0333272555704449</v>
      </c>
      <c r="K54" s="11">
        <v>1580</v>
      </c>
      <c r="L54" s="11">
        <v>115.78</v>
      </c>
      <c r="M54" s="11"/>
      <c r="N54" s="11">
        <f t="shared" si="7"/>
        <v>2.0666545111408898E-4</v>
      </c>
      <c r="O54" s="11">
        <f t="shared" si="8"/>
        <v>1.3887167430168964E-2</v>
      </c>
      <c r="P54" s="11">
        <f t="shared" si="9"/>
        <v>5.1666362778522246E-4</v>
      </c>
      <c r="Q54" s="11">
        <f t="shared" si="10"/>
        <v>3.4717918575422405E-2</v>
      </c>
      <c r="R54" s="11">
        <f t="shared" si="11"/>
        <v>1.4466581577986229E-3</v>
      </c>
      <c r="S54" s="11">
        <f t="shared" si="12"/>
        <v>9.7210172011182747E-2</v>
      </c>
      <c r="T54" s="11">
        <f>1.67*$E54/(((($K54/1000)-O54)*($H54/1000)*N54)+(O54*($H54/1000)*(0.0075+(O54*$G54/2))))</f>
        <v>1614.3988604550693</v>
      </c>
      <c r="U54" s="11">
        <f>1.67*$E54/(((($K54/1000)-Q54)*($H54/1000)*P54)+(Q54*($H54/1000)*(0.0075+(Q54*$G54/2))))</f>
        <v>649.01406044071018</v>
      </c>
      <c r="V54" s="11">
        <f>1.67*$E54/(((($K54/1000)-S54)*($H54/1000)*R54)+(S54*($H54/1000)*(0.0075+(S54*$G54/2))))</f>
        <v>235.3490918548429</v>
      </c>
      <c r="W54" s="11">
        <f t="shared" si="13"/>
        <v>69.435837150844819</v>
      </c>
    </row>
    <row r="55" spans="1:23">
      <c r="A55" s="1" t="s">
        <v>30</v>
      </c>
      <c r="B55" s="16">
        <v>29</v>
      </c>
      <c r="C55" s="11">
        <v>10.038461538461538</v>
      </c>
      <c r="D55" s="11">
        <v>249.39999999999998</v>
      </c>
      <c r="E55" s="11">
        <v>8.1093299999999993E-2</v>
      </c>
      <c r="F55" s="11">
        <v>117</v>
      </c>
      <c r="G55" s="13">
        <v>1.4323064999999999E-2</v>
      </c>
      <c r="H55" s="11">
        <v>298</v>
      </c>
      <c r="I55" s="11">
        <v>2.5500000000000002E-4</v>
      </c>
      <c r="J55" s="11">
        <f>(0.002*(1050^2)/(9.81*(F55^2)*G55))^(1/3)</f>
        <v>1.0465917332460917</v>
      </c>
      <c r="K55" s="11">
        <v>1754</v>
      </c>
      <c r="L55" s="11">
        <v>115.78</v>
      </c>
      <c r="M55" s="11">
        <v>124.04999999999998</v>
      </c>
      <c r="N55" s="11">
        <f t="shared" si="7"/>
        <v>2.0931834664921834E-4</v>
      </c>
      <c r="O55" s="11">
        <f t="shared" si="8"/>
        <v>1.4614075035561058E-2</v>
      </c>
      <c r="P55" s="11">
        <f t="shared" si="9"/>
        <v>5.232958666230458E-4</v>
      </c>
      <c r="Q55" s="11">
        <f t="shared" si="10"/>
        <v>3.6535187588902639E-2</v>
      </c>
      <c r="R55" s="11">
        <f t="shared" si="11"/>
        <v>1.4652284265445283E-3</v>
      </c>
      <c r="S55" s="11">
        <f t="shared" si="12"/>
        <v>0.10229852524892739</v>
      </c>
      <c r="T55" s="11">
        <f>1.67*$E55/(((($K55/1000)-O55)*($H55/1000)*N55)+(O55*($H55/1000)*(0.0075+(O55*$G55/2))))</f>
        <v>956.29098924396328</v>
      </c>
      <c r="U55" s="11">
        <f>1.67*$E55/(((($K55/1000)-Q55)*($H55/1000)*P55)+(Q55*($H55/1000)*(0.0075+(Q55*$G55/2))))</f>
        <v>384.37204786061199</v>
      </c>
      <c r="V55" s="11">
        <f>1.67*$E55/(((($K55/1000)-S55)*($H55/1000)*R55)+(S55*($H55/1000)*(0.0075+(S55*$G55/2))))</f>
        <v>139.30308025931083</v>
      </c>
      <c r="W55" s="11">
        <f t="shared" si="13"/>
        <v>73.070375177805289</v>
      </c>
    </row>
    <row r="56" spans="1:23">
      <c r="A56" s="1" t="s">
        <v>30</v>
      </c>
      <c r="B56" s="16">
        <v>30</v>
      </c>
      <c r="C56" s="11">
        <v>10.384615384615383</v>
      </c>
      <c r="D56" s="11">
        <v>258</v>
      </c>
      <c r="E56" s="11">
        <v>8.0912899999999996E-2</v>
      </c>
      <c r="F56" s="11">
        <v>163</v>
      </c>
      <c r="G56" s="13">
        <v>1.3002349E-2</v>
      </c>
      <c r="H56" s="11">
        <v>332</v>
      </c>
      <c r="I56" s="11">
        <v>2.5500000000000002E-4</v>
      </c>
      <c r="J56" s="11">
        <f>(0.002*(1050^2)/(9.81*(F56^2)*G56))^(1/3)</f>
        <v>0.86652451296896094</v>
      </c>
      <c r="K56" s="11">
        <v>1650</v>
      </c>
      <c r="L56" s="11">
        <v>115.78</v>
      </c>
      <c r="M56" s="11"/>
      <c r="N56" s="11">
        <f t="shared" si="7"/>
        <v>1.7330490259379218E-4</v>
      </c>
      <c r="O56" s="11">
        <f t="shared" si="8"/>
        <v>1.3328737952949286E-2</v>
      </c>
      <c r="P56" s="11">
        <f t="shared" si="9"/>
        <v>4.3326225648448048E-4</v>
      </c>
      <c r="Q56" s="11">
        <f t="shared" si="10"/>
        <v>3.3321844882373212E-2</v>
      </c>
      <c r="R56" s="11">
        <f t="shared" si="11"/>
        <v>1.2131343181565452E-3</v>
      </c>
      <c r="S56" s="11">
        <f t="shared" si="12"/>
        <v>9.3301165670644989E-2</v>
      </c>
      <c r="T56" s="11">
        <f>1.67*$E56/(((($K56/1000)-O56)*($H56/1000)*N56)+(O56*($H56/1000)*(0.0075+(O56*$G56/2))))</f>
        <v>1057.796465644403</v>
      </c>
      <c r="U56" s="11">
        <f>1.67*$E56/(((($K56/1000)-Q56)*($H56/1000)*P56)+(Q56*($H56/1000)*(0.0075+(Q56*$G56/2))))</f>
        <v>425.03235337653894</v>
      </c>
      <c r="V56" s="11">
        <f>1.67*$E56/(((($K56/1000)-S56)*($H56/1000)*R56)+(S56*($H56/1000)*(0.0075+(S56*$G56/2))))</f>
        <v>153.88534117019648</v>
      </c>
      <c r="W56" s="11">
        <f t="shared" si="13"/>
        <v>66.643689764746426</v>
      </c>
    </row>
    <row r="57" spans="1:23">
      <c r="A57" s="1" t="s">
        <v>30</v>
      </c>
      <c r="B57" s="16">
        <v>31</v>
      </c>
      <c r="C57" s="11">
        <v>10.73076923076923</v>
      </c>
      <c r="D57" s="11">
        <v>266.59999999999997</v>
      </c>
      <c r="E57" s="11">
        <v>8.0761600000000003E-2</v>
      </c>
      <c r="F57" s="11">
        <v>163</v>
      </c>
      <c r="G57" s="13">
        <v>1.1756455000000001E-2</v>
      </c>
      <c r="H57" s="11">
        <v>456</v>
      </c>
      <c r="I57" s="11">
        <v>2.5500000000000002E-4</v>
      </c>
      <c r="J57" s="11">
        <f>(0.002*(1050^2)/(9.81*(F57^2)*G57))^(1/3)</f>
        <v>0.89611276518470462</v>
      </c>
      <c r="K57" s="11">
        <v>2039</v>
      </c>
      <c r="L57" s="11">
        <v>115.78</v>
      </c>
      <c r="M57" s="11"/>
      <c r="N57" s="11">
        <f t="shared" si="7"/>
        <v>1.7922255303694094E-4</v>
      </c>
      <c r="O57" s="11">
        <f t="shared" si="8"/>
        <v>1.5244608433149356E-2</v>
      </c>
      <c r="P57" s="11">
        <f t="shared" si="9"/>
        <v>4.4805638259235228E-4</v>
      </c>
      <c r="Q57" s="11">
        <f t="shared" si="10"/>
        <v>3.8111521082873391E-2</v>
      </c>
      <c r="R57" s="11">
        <f t="shared" si="11"/>
        <v>1.2545578712585862E-3</v>
      </c>
      <c r="S57" s="11">
        <f t="shared" si="12"/>
        <v>0.10671225903204547</v>
      </c>
      <c r="T57" s="11">
        <f>1.67*$E57/(((($K57/1000)-O57)*($H57/1000)*N57)+(O57*($H57/1000)*(0.0075+(O57*$G57/2))))</f>
        <v>618.24756185818933</v>
      </c>
      <c r="U57" s="11">
        <f>1.67*$E57/(((($K57/1000)-Q57)*($H57/1000)*P57)+(Q57*($H57/1000)*(0.0075+(Q57*$G57/2))))</f>
        <v>248.36283131371698</v>
      </c>
      <c r="V57" s="11">
        <f>1.67*$E57/(((($K57/1000)-S57)*($H57/1000)*R57)+(S57*($H57/1000)*(0.0075+(S57*$G57/2))))</f>
        <v>89.860672536373357</v>
      </c>
      <c r="W57" s="11">
        <f t="shared" si="13"/>
        <v>76.223042165746776</v>
      </c>
    </row>
    <row r="58" spans="1:23">
      <c r="A58" s="1" t="s">
        <v>30</v>
      </c>
      <c r="B58" s="16">
        <v>32</v>
      </c>
      <c r="C58" s="11">
        <v>11.076923076923077</v>
      </c>
      <c r="D58" s="11">
        <v>275.2</v>
      </c>
      <c r="E58" s="11">
        <v>8.0585500000000004E-2</v>
      </c>
      <c r="F58" s="11">
        <v>165</v>
      </c>
      <c r="G58" s="13">
        <v>1.016416E-2</v>
      </c>
      <c r="H58" s="11">
        <v>360</v>
      </c>
      <c r="I58" s="11">
        <v>2.5500000000000002E-4</v>
      </c>
      <c r="J58" s="11">
        <f>(0.002*(1050^2)/(9.81*(F58^2)*G58))^(1/3)</f>
        <v>0.93303958265588516</v>
      </c>
      <c r="K58" s="11">
        <v>1648</v>
      </c>
      <c r="L58" s="11">
        <v>115.78</v>
      </c>
      <c r="M58" s="11"/>
      <c r="N58" s="11">
        <f t="shared" si="7"/>
        <v>1.8660791653117703E-4</v>
      </c>
      <c r="O58" s="11">
        <f t="shared" si="8"/>
        <v>1.8359403682269564E-2</v>
      </c>
      <c r="P58" s="11">
        <f t="shared" si="9"/>
        <v>4.6651979132794256E-4</v>
      </c>
      <c r="Q58" s="11">
        <f t="shared" si="10"/>
        <v>4.5898509205673912E-2</v>
      </c>
      <c r="R58" s="11">
        <f t="shared" si="11"/>
        <v>1.306255415718239E-3</v>
      </c>
      <c r="S58" s="11">
        <f t="shared" si="12"/>
        <v>0.12851582577588694</v>
      </c>
      <c r="T58" s="11">
        <f>1.67*$E58/(((($K58/1000)-O58)*($H58/1000)*N58)+(O58*($H58/1000)*(0.0075+(O58*$G58/2))))</f>
        <v>842.87881615789706</v>
      </c>
      <c r="U58" s="11">
        <f>1.67*$E58/(((($K58/1000)-Q58)*($H58/1000)*P58)+(Q58*($H58/1000)*(0.0075+(Q58*$G58/2))))</f>
        <v>339.11621048291028</v>
      </c>
      <c r="V58" s="11">
        <f>1.67*$E58/(((($K58/1000)-S58)*($H58/1000)*R58)+(S58*($H58/1000)*(0.0075+(S58*$G58/2))))</f>
        <v>123.26789026578346</v>
      </c>
      <c r="W58" s="11">
        <f t="shared" si="13"/>
        <v>91.797018411347821</v>
      </c>
    </row>
    <row r="59" spans="1:23">
      <c r="A59" s="1" t="s">
        <v>30</v>
      </c>
      <c r="B59" s="16">
        <v>33</v>
      </c>
      <c r="C59" s="11">
        <v>11.423076923076923</v>
      </c>
      <c r="D59" s="11">
        <v>283.8</v>
      </c>
      <c r="E59" s="11">
        <v>8.0431699999999995E-2</v>
      </c>
      <c r="F59" s="11">
        <v>166</v>
      </c>
      <c r="G59" s="13">
        <v>9.1270069999999995E-3</v>
      </c>
      <c r="H59" s="11">
        <v>498</v>
      </c>
      <c r="I59" s="11">
        <v>2.5500000000000002E-4</v>
      </c>
      <c r="J59" s="11">
        <f>(0.002*(1050^2)/(9.81*(F59^2)*G59))^(1/3)</f>
        <v>0.96323371559712878</v>
      </c>
      <c r="K59" s="11">
        <v>1607</v>
      </c>
      <c r="L59" s="11">
        <v>115.78</v>
      </c>
      <c r="M59" s="11"/>
      <c r="N59" s="11">
        <f t="shared" si="7"/>
        <v>1.9264674311942576E-4</v>
      </c>
      <c r="O59" s="11">
        <f t="shared" si="8"/>
        <v>2.1107329392803773E-2</v>
      </c>
      <c r="P59" s="11">
        <f t="shared" si="9"/>
        <v>4.8161685779856442E-4</v>
      </c>
      <c r="Q59" s="11">
        <f t="shared" si="10"/>
        <v>5.2768323482009431E-2</v>
      </c>
      <c r="R59" s="11">
        <f t="shared" si="11"/>
        <v>1.3485272018359802E-3</v>
      </c>
      <c r="S59" s="11">
        <f t="shared" si="12"/>
        <v>0.14775130574962639</v>
      </c>
      <c r="T59" s="11">
        <f>1.67*$E59/(((($K59/1000)-O59)*($H59/1000)*N59)+(O59*($H59/1000)*(0.0075+(O59*$G59/2))))</f>
        <v>578.97987539185431</v>
      </c>
      <c r="U59" s="11">
        <f>1.67*$E59/(((($K59/1000)-Q59)*($H59/1000)*P59)+(Q59*($H59/1000)*(0.0075+(Q59*$G59/2))))</f>
        <v>233.1180438743809</v>
      </c>
      <c r="V59" s="11">
        <f>1.67*$E59/(((($K59/1000)-S59)*($H59/1000)*R59)+(S59*($H59/1000)*(0.0075+(S59*$G59/2))))</f>
        <v>84.935512339258096</v>
      </c>
      <c r="W59" s="11">
        <f t="shared" si="13"/>
        <v>105.53664696401886</v>
      </c>
    </row>
    <row r="60" spans="1:23">
      <c r="A60" s="1" t="s">
        <v>30</v>
      </c>
      <c r="B60" s="16">
        <v>34</v>
      </c>
      <c r="C60" s="11">
        <v>11.76923076923077</v>
      </c>
      <c r="D60" s="11">
        <v>292.39999999999998</v>
      </c>
      <c r="E60" s="11">
        <v>8.0705700000000005E-2</v>
      </c>
      <c r="F60" s="11">
        <v>163</v>
      </c>
      <c r="G60" s="13">
        <v>8.6011774999999995E-3</v>
      </c>
      <c r="H60" s="11">
        <v>595</v>
      </c>
      <c r="I60" s="11">
        <v>2.5500000000000002E-4</v>
      </c>
      <c r="J60" s="11">
        <f>(0.002*(1050^2)/(9.81*(F60^2)*G60))^(1/3)</f>
        <v>0.99449397376097615</v>
      </c>
      <c r="K60" s="11">
        <v>2547</v>
      </c>
      <c r="L60" s="11">
        <v>115.78</v>
      </c>
      <c r="M60" s="11">
        <v>165.4</v>
      </c>
      <c r="N60" s="11">
        <f t="shared" si="7"/>
        <v>1.9889879475219524E-4</v>
      </c>
      <c r="O60" s="11">
        <f t="shared" si="8"/>
        <v>2.3124600643597375E-2</v>
      </c>
      <c r="P60" s="11">
        <f t="shared" si="9"/>
        <v>4.9724698688048804E-4</v>
      </c>
      <c r="Q60" s="11">
        <f t="shared" si="10"/>
        <v>5.7811501608993426E-2</v>
      </c>
      <c r="R60" s="11">
        <f t="shared" si="11"/>
        <v>1.3922915632653666E-3</v>
      </c>
      <c r="S60" s="11">
        <f t="shared" si="12"/>
        <v>0.16187220450518161</v>
      </c>
      <c r="T60" s="11">
        <f>1.67*$E60/(((($K60/1000)-O60)*($H60/1000)*N60)+(O60*($H60/1000)*(0.0075+(O60*$G60/2))))</f>
        <v>334.23120834788676</v>
      </c>
      <c r="U60" s="11">
        <f>1.67*$E60/(((($K60/1000)-Q60)*($H60/1000)*P60)+(Q60*($H60/1000)*(0.0075+(Q60*$G60/2))))</f>
        <v>134.37644868872869</v>
      </c>
      <c r="V60" s="11">
        <f>1.67*$E60/(((($K60/1000)-S60)*($H60/1000)*R60)+(S60*($H60/1000)*(0.0075+(S60*$G60/2))))</f>
        <v>48.739638894459148</v>
      </c>
      <c r="W60" s="11">
        <f t="shared" si="13"/>
        <v>115.62300321798686</v>
      </c>
    </row>
    <row r="61" spans="1:23">
      <c r="A61" s="1" t="s">
        <v>30</v>
      </c>
      <c r="B61" s="16">
        <v>35</v>
      </c>
      <c r="C61" s="11">
        <v>12.115384615384617</v>
      </c>
      <c r="D61" s="11">
        <v>301</v>
      </c>
      <c r="E61" s="11">
        <v>8.0569000000000002E-2</v>
      </c>
      <c r="F61" s="11">
        <v>163</v>
      </c>
      <c r="G61" s="13">
        <v>8.4168639999999996E-3</v>
      </c>
      <c r="H61" s="11">
        <v>652</v>
      </c>
      <c r="I61" s="11">
        <v>2.5500000000000002E-4</v>
      </c>
      <c r="J61" s="11">
        <f>(0.002*(1050^2)/(9.81*(F61^2)*G61))^(1/3)</f>
        <v>1.0017008045131977</v>
      </c>
      <c r="K61" s="11">
        <v>2605</v>
      </c>
      <c r="L61" s="11">
        <v>115.78</v>
      </c>
      <c r="M61" s="11">
        <v>173.67</v>
      </c>
      <c r="N61" s="11">
        <f t="shared" si="7"/>
        <v>2.0034016090263954E-4</v>
      </c>
      <c r="O61" s="11">
        <f t="shared" si="8"/>
        <v>2.3802233338050795E-2</v>
      </c>
      <c r="P61" s="11">
        <f t="shared" si="9"/>
        <v>5.0085040225659886E-4</v>
      </c>
      <c r="Q61" s="11">
        <f t="shared" si="10"/>
        <v>5.9505583345126983E-2</v>
      </c>
      <c r="R61" s="11">
        <f t="shared" si="11"/>
        <v>1.4023811263184766E-3</v>
      </c>
      <c r="S61" s="11">
        <f t="shared" si="12"/>
        <v>0.16661563336635551</v>
      </c>
      <c r="T61" s="11">
        <f>1.67*$E61/(((($K61/1000)-O61)*($H61/1000)*N61)+(O61*($H61/1000)*(0.0075+(O61*$G61/2))))</f>
        <v>295.64453462621105</v>
      </c>
      <c r="U61" s="11">
        <f>1.67*$E61/(((($K61/1000)-Q61)*($H61/1000)*P61)+(Q61*($H61/1000)*(0.0075+(Q61*$G61/2))))</f>
        <v>118.86684672841028</v>
      </c>
      <c r="V61" s="11">
        <f>1.67*$E61/(((($K61/1000)-S61)*($H61/1000)*R61)+(S61*($H61/1000)*(0.0075+(S61*$G61/2))))</f>
        <v>43.118633770549167</v>
      </c>
      <c r="W61" s="11">
        <f t="shared" si="13"/>
        <v>119.01116669025396</v>
      </c>
    </row>
    <row r="62" spans="1:23">
      <c r="A62" s="1" t="s">
        <v>30</v>
      </c>
      <c r="B62" s="16">
        <v>36</v>
      </c>
      <c r="C62" s="11">
        <v>12.461538461538462</v>
      </c>
      <c r="D62" s="11">
        <v>309.59999999999997</v>
      </c>
      <c r="E62" s="11">
        <v>8.0187900000000006E-2</v>
      </c>
      <c r="F62" s="11">
        <v>163</v>
      </c>
      <c r="G62" s="13">
        <v>8.3968819999999996E-3</v>
      </c>
      <c r="H62" s="11">
        <v>574</v>
      </c>
      <c r="I62" s="11">
        <v>2.5500000000000002E-4</v>
      </c>
      <c r="J62" s="11">
        <f>(0.002*(1050^2)/(9.81*(F62^2)*G62))^(1/3)</f>
        <v>1.0024947551381249</v>
      </c>
      <c r="K62" s="11">
        <v>2591</v>
      </c>
      <c r="L62" s="11">
        <v>115.78</v>
      </c>
      <c r="M62" s="11"/>
      <c r="N62" s="11">
        <f t="shared" si="7"/>
        <v>2.00498951027625E-4</v>
      </c>
      <c r="O62" s="11">
        <f t="shared" si="8"/>
        <v>2.3877785948120386E-2</v>
      </c>
      <c r="P62" s="11">
        <f t="shared" si="9"/>
        <v>5.0124737756906241E-4</v>
      </c>
      <c r="Q62" s="11">
        <f t="shared" si="10"/>
        <v>5.9694464870300959E-2</v>
      </c>
      <c r="R62" s="11">
        <f t="shared" si="11"/>
        <v>1.4034926571933747E-3</v>
      </c>
      <c r="S62" s="11">
        <f t="shared" si="12"/>
        <v>0.16714450163684266</v>
      </c>
      <c r="T62" s="11">
        <f>1.67*$E62/(((($K62/1000)-O62)*($H62/1000)*N62)+(O62*($H62/1000)*(0.0075+(O62*$G62/2))))</f>
        <v>335.11228829142146</v>
      </c>
      <c r="U62" s="11">
        <f>1.67*$E62/(((($K62/1000)-Q62)*($H62/1000)*P62)+(Q62*($H62/1000)*(0.0075+(Q62*$G62/2))))</f>
        <v>134.73984425709102</v>
      </c>
      <c r="V62" s="11">
        <f>1.67*$E62/(((($K62/1000)-S62)*($H62/1000)*R62)+(S62*($H62/1000)*(0.0075+(S62*$G62/2))))</f>
        <v>48.881623831586751</v>
      </c>
      <c r="W62" s="11">
        <f t="shared" si="13"/>
        <v>119.38892974060192</v>
      </c>
    </row>
    <row r="63" spans="1:23">
      <c r="A63" s="1" t="s">
        <v>30</v>
      </c>
      <c r="B63" s="16">
        <v>37</v>
      </c>
      <c r="C63" s="11">
        <v>12.807692307692308</v>
      </c>
      <c r="D63" s="11">
        <v>318.2</v>
      </c>
      <c r="E63" s="11">
        <v>8.0233799999999994E-2</v>
      </c>
      <c r="F63" s="11">
        <v>163</v>
      </c>
      <c r="G63" s="13">
        <v>8.3083310000000004E-3</v>
      </c>
      <c r="H63" s="11">
        <v>620</v>
      </c>
      <c r="I63" s="11">
        <v>2.5500000000000002E-4</v>
      </c>
      <c r="J63" s="11">
        <f>(0.002*(1050^2)/(9.81*(F63^2)*G63))^(1/3)</f>
        <v>1.006043738578877</v>
      </c>
      <c r="K63" s="11">
        <v>2587</v>
      </c>
      <c r="L63" s="11">
        <v>115.78</v>
      </c>
      <c r="M63" s="11"/>
      <c r="N63" s="11">
        <f t="shared" si="7"/>
        <v>2.0120874771577539E-4</v>
      </c>
      <c r="O63" s="11">
        <f t="shared" si="8"/>
        <v>2.4217709635759022E-2</v>
      </c>
      <c r="P63" s="11">
        <f t="shared" si="9"/>
        <v>5.0302186928943848E-4</v>
      </c>
      <c r="Q63" s="11">
        <f t="shared" si="10"/>
        <v>6.0544274089397554E-2</v>
      </c>
      <c r="R63" s="11">
        <f t="shared" si="11"/>
        <v>1.4084612340104277E-3</v>
      </c>
      <c r="S63" s="11">
        <f t="shared" si="12"/>
        <v>0.16952396745031315</v>
      </c>
      <c r="T63" s="11">
        <f>1.67*$E63/(((($K63/1000)-O63)*($H63/1000)*N63)+(O63*($H63/1000)*(0.0075+(O63*$G63/2))))</f>
        <v>308.85576879789767</v>
      </c>
      <c r="U63" s="11">
        <f>1.67*$E63/(((($K63/1000)-Q63)*($H63/1000)*P63)+(Q63*($H63/1000)*(0.0075+(Q63*$G63/2))))</f>
        <v>124.1909489862073</v>
      </c>
      <c r="V63" s="11">
        <f>1.67*$E63/(((($K63/1000)-S63)*($H63/1000)*R63)+(S63*($H63/1000)*(0.0075+(S63*$G63/2))))</f>
        <v>45.063712356416261</v>
      </c>
      <c r="W63" s="11">
        <f t="shared" si="13"/>
        <v>121.08854817879511</v>
      </c>
    </row>
    <row r="64" spans="1:23">
      <c r="A64" s="1" t="s">
        <v>30</v>
      </c>
      <c r="B64" s="16">
        <v>38</v>
      </c>
      <c r="C64" s="11">
        <v>13.153846153846153</v>
      </c>
      <c r="D64" s="11">
        <v>326.8</v>
      </c>
      <c r="E64" s="11">
        <v>8.0111699999999994E-2</v>
      </c>
      <c r="F64" s="11">
        <v>164</v>
      </c>
      <c r="G64" s="13">
        <v>8.1857289999999992E-3</v>
      </c>
      <c r="H64" s="11">
        <v>590</v>
      </c>
      <c r="I64" s="11">
        <v>2.5500000000000002E-4</v>
      </c>
      <c r="J64" s="11">
        <f>(0.002*(1050^2)/(9.81*(F64^2)*G64))^(1/3)</f>
        <v>1.0069274396067012</v>
      </c>
      <c r="K64" s="11">
        <v>2587</v>
      </c>
      <c r="L64" s="11">
        <v>115.78</v>
      </c>
      <c r="M64" s="11"/>
      <c r="N64" s="11">
        <f t="shared" si="7"/>
        <v>2.0138548792134026E-4</v>
      </c>
      <c r="O64" s="11">
        <f t="shared" si="8"/>
        <v>2.4602022363718647E-2</v>
      </c>
      <c r="P64" s="11">
        <f t="shared" si="9"/>
        <v>5.0346371980335061E-4</v>
      </c>
      <c r="Q64" s="11">
        <f t="shared" si="10"/>
        <v>6.1505055909296613E-2</v>
      </c>
      <c r="R64" s="11">
        <f t="shared" si="11"/>
        <v>1.4096984154493815E-3</v>
      </c>
      <c r="S64" s="11">
        <f t="shared" si="12"/>
        <v>0.17221415654603051</v>
      </c>
      <c r="T64" s="11">
        <f>1.67*$E64/(((($K64/1000)-O64)*($H64/1000)*N64)+(O64*($H64/1000)*(0.0075+(O64*$G64/2))))</f>
        <v>322.54579196036042</v>
      </c>
      <c r="U64" s="11">
        <f>1.67*$E64/(((($K64/1000)-Q64)*($H64/1000)*P64)+(Q64*($H64/1000)*(0.0075+(Q64*$G64/2))))</f>
        <v>129.70387472747083</v>
      </c>
      <c r="V64" s="11">
        <f>1.67*$E64/(((($K64/1000)-S64)*($H64/1000)*R64)+(S64*($H64/1000)*(0.0075+(S64*$G64/2))))</f>
        <v>47.073203731756678</v>
      </c>
      <c r="W64" s="11">
        <f t="shared" si="13"/>
        <v>123.01011181859322</v>
      </c>
    </row>
    <row r="65" spans="1:23">
      <c r="A65" s="1" t="s">
        <v>30</v>
      </c>
      <c r="B65" s="16">
        <v>39</v>
      </c>
      <c r="C65" s="11">
        <v>13.5</v>
      </c>
      <c r="D65" s="11">
        <v>335.4</v>
      </c>
      <c r="E65" s="11">
        <v>8.0186800000000003E-2</v>
      </c>
      <c r="F65" s="11">
        <v>165</v>
      </c>
      <c r="G65" s="13">
        <v>8.0730915000000007E-3</v>
      </c>
      <c r="H65" s="11">
        <v>624</v>
      </c>
      <c r="I65" s="11">
        <v>2.5500000000000002E-4</v>
      </c>
      <c r="J65" s="11">
        <f>(0.002*(1050^2)/(9.81*(F65^2)*G65))^(1/3)</f>
        <v>1.0074974162841206</v>
      </c>
      <c r="K65" s="11">
        <v>2591</v>
      </c>
      <c r="L65" s="11">
        <v>115.78</v>
      </c>
      <c r="M65" s="11"/>
      <c r="N65" s="11">
        <f t="shared" si="7"/>
        <v>2.0149948325682413E-4</v>
      </c>
      <c r="O65" s="11">
        <f t="shared" si="8"/>
        <v>2.4959395450531448E-2</v>
      </c>
      <c r="P65" s="11">
        <f t="shared" si="9"/>
        <v>5.0374870814206033E-4</v>
      </c>
      <c r="Q65" s="11">
        <f t="shared" si="10"/>
        <v>6.2398488626328623E-2</v>
      </c>
      <c r="R65" s="11">
        <f t="shared" si="11"/>
        <v>1.4104963827977688E-3</v>
      </c>
      <c r="S65" s="11">
        <f t="shared" si="12"/>
        <v>0.17471576815372011</v>
      </c>
      <c r="T65" s="11">
        <f>1.67*$E65/(((($K65/1000)-O65)*($H65/1000)*N65)+(O65*($H65/1000)*(0.0075+(O65*$G65/2))))</f>
        <v>303.64010348081706</v>
      </c>
      <c r="U65" s="11">
        <f>1.67*$E65/(((($K65/1000)-Q65)*($H65/1000)*P65)+(Q65*($H65/1000)*(0.0075+(Q65*$G65/2))))</f>
        <v>122.10772495750469</v>
      </c>
      <c r="V65" s="11">
        <f>1.67*$E65/(((($K65/1000)-S65)*($H65/1000)*R65)+(S65*($H65/1000)*(0.0075+(S65*$G65/2))))</f>
        <v>44.323365050561293</v>
      </c>
      <c r="W65" s="11">
        <f t="shared" si="13"/>
        <v>124.79697725265724</v>
      </c>
    </row>
    <row r="66" spans="1:23">
      <c r="A66" s="1" t="s">
        <v>30</v>
      </c>
      <c r="B66" s="16">
        <v>40</v>
      </c>
      <c r="C66" s="11">
        <v>13.846153846153847</v>
      </c>
      <c r="D66" s="11">
        <v>344</v>
      </c>
      <c r="E66" s="11">
        <v>8.0805399999999999E-2</v>
      </c>
      <c r="F66" s="11">
        <v>163</v>
      </c>
      <c r="G66" s="13">
        <v>7.96731E-3</v>
      </c>
      <c r="H66" s="11">
        <v>612</v>
      </c>
      <c r="I66" s="11">
        <v>2.5500000000000002E-4</v>
      </c>
      <c r="J66" s="11">
        <f>(0.002*(1050^2)/(9.81*(F66^2)*G66))^(1/3)</f>
        <v>1.0201974195791474</v>
      </c>
      <c r="K66" s="11">
        <v>2625</v>
      </c>
      <c r="L66" s="11">
        <v>115.78</v>
      </c>
      <c r="M66" s="11"/>
      <c r="N66" s="11">
        <f t="shared" si="7"/>
        <v>2.0403948391582949E-4</v>
      </c>
      <c r="O66" s="11">
        <f t="shared" si="8"/>
        <v>2.5609582646568225E-2</v>
      </c>
      <c r="P66" s="11">
        <f t="shared" si="9"/>
        <v>5.1009870978957375E-4</v>
      </c>
      <c r="Q66" s="11">
        <f t="shared" si="10"/>
        <v>6.402395661642056E-2</v>
      </c>
      <c r="R66" s="11">
        <f t="shared" si="11"/>
        <v>1.4282763874108064E-3</v>
      </c>
      <c r="S66" s="11">
        <f t="shared" si="12"/>
        <v>0.17926707852597756</v>
      </c>
      <c r="T66" s="11">
        <f>1.67*$E66/(((($K66/1000)-O66)*($H66/1000)*N66)+(O66*($H66/1000)*(0.0075+(O66*$G66/2))))</f>
        <v>304.10936219365516</v>
      </c>
      <c r="U66" s="11">
        <f>1.67*$E66/(((($K66/1000)-Q66)*($H66/1000)*P66)+(Q66*($H66/1000)*(0.0075+(Q66*$G66/2))))</f>
        <v>122.30481249510473</v>
      </c>
      <c r="V66" s="11">
        <f>1.67*$E66/(((($K66/1000)-S66)*($H66/1000)*R66)+(S66*($H66/1000)*(0.0075+(S66*$G66/2))))</f>
        <v>44.404228700163891</v>
      </c>
      <c r="W66" s="11">
        <f t="shared" si="13"/>
        <v>128.04791323284113</v>
      </c>
    </row>
    <row r="67" spans="1:23">
      <c r="A67" s="1" t="s">
        <v>30</v>
      </c>
      <c r="B67" s="16">
        <v>41</v>
      </c>
      <c r="C67" s="11">
        <v>14.192307692307692</v>
      </c>
      <c r="D67" s="11">
        <v>352.59999999999997</v>
      </c>
      <c r="E67" s="11">
        <v>8.0713800000000002E-2</v>
      </c>
      <c r="F67" s="11">
        <v>163</v>
      </c>
      <c r="G67" s="13">
        <v>7.8298259999999998E-3</v>
      </c>
      <c r="H67" s="11">
        <v>485</v>
      </c>
      <c r="I67" s="11">
        <v>2.5500000000000002E-4</v>
      </c>
      <c r="J67" s="11">
        <f>(0.002*(1050^2)/(9.81*(F67^2)*G67))^(1/3)</f>
        <v>1.0261340262045475</v>
      </c>
      <c r="K67" s="11">
        <v>1950</v>
      </c>
      <c r="L67" s="11">
        <v>115.78</v>
      </c>
      <c r="M67" s="11"/>
      <c r="N67" s="11">
        <f t="shared" ref="N67:N98" si="14">0.2*J67/1000</f>
        <v>2.0522680524090952E-4</v>
      </c>
      <c r="O67" s="11">
        <f t="shared" ref="O67:O98" si="15">N67/G67</f>
        <v>2.6210902418637338E-2</v>
      </c>
      <c r="P67" s="11">
        <f t="shared" ref="P67:P98" si="16">0.5*J67/1000</f>
        <v>5.130670131022738E-4</v>
      </c>
      <c r="Q67" s="11">
        <f t="shared" ref="Q67:Q98" si="17">P67/G67</f>
        <v>6.5527256046593346E-2</v>
      </c>
      <c r="R67" s="11">
        <f t="shared" ref="R67:R98" si="18">1.4*J67/1000</f>
        <v>1.4365876366863664E-3</v>
      </c>
      <c r="S67" s="11">
        <f t="shared" ref="S67:S98" si="19">R67/G67</f>
        <v>0.18347631693046135</v>
      </c>
      <c r="T67" s="11">
        <f>1.67*$E67/(((($K67/1000)-O67)*($H67/1000)*N67)+(O67*($H67/1000)*(0.0075+(O67*$G67/2))))</f>
        <v>467.81521556835088</v>
      </c>
      <c r="U67" s="11">
        <f>1.67*$E67/(((($K67/1000)-Q67)*($H67/1000)*P67)+(Q67*($H67/1000)*(0.0075+(Q67*$G67/2))))</f>
        <v>188.40553468269837</v>
      </c>
      <c r="V67" s="11">
        <f>1.67*$E67/(((($K67/1000)-S67)*($H67/1000)*R67)+(S67*($H67/1000)*(0.0075+(S67*$G67/2))))</f>
        <v>68.696805367882419</v>
      </c>
      <c r="W67" s="11">
        <f t="shared" ref="W67:W98" si="20">J67/G67</f>
        <v>131.05451209318667</v>
      </c>
    </row>
    <row r="68" spans="1:23">
      <c r="A68" s="1" t="s">
        <v>30</v>
      </c>
      <c r="B68" s="16">
        <v>42</v>
      </c>
      <c r="C68" s="11">
        <v>14.538461538461538</v>
      </c>
      <c r="D68" s="11">
        <v>361.2</v>
      </c>
      <c r="E68" s="11">
        <v>8.0649799999999994E-2</v>
      </c>
      <c r="F68" s="11">
        <v>163</v>
      </c>
      <c r="G68" s="13">
        <v>7.5728000000000002E-3</v>
      </c>
      <c r="H68" s="11">
        <v>486</v>
      </c>
      <c r="I68" s="11">
        <v>2.5500000000000002E-4</v>
      </c>
      <c r="J68" s="11">
        <f>(0.002*(1050^2)/(9.81*(F68^2)*G68))^(1/3)</f>
        <v>1.0376143360794283</v>
      </c>
      <c r="K68" s="11">
        <v>2043</v>
      </c>
      <c r="L68" s="11">
        <v>115.78</v>
      </c>
      <c r="M68" s="11"/>
      <c r="N68" s="11">
        <f t="shared" si="14"/>
        <v>2.0752286721588566E-4</v>
      </c>
      <c r="O68" s="11">
        <f t="shared" si="15"/>
        <v>2.7403716883568251E-2</v>
      </c>
      <c r="P68" s="11">
        <f t="shared" si="16"/>
        <v>5.1880716803971412E-4</v>
      </c>
      <c r="Q68" s="11">
        <f t="shared" si="17"/>
        <v>6.850929220892063E-2</v>
      </c>
      <c r="R68" s="11">
        <f t="shared" si="18"/>
        <v>1.4526600705111997E-3</v>
      </c>
      <c r="S68" s="11">
        <f t="shared" si="19"/>
        <v>0.19182601818497777</v>
      </c>
      <c r="T68" s="11">
        <f>1.67*$E68/(((($K68/1000)-O68)*($H68/1000)*N68)+(O68*($H68/1000)*(0.0075+(O68*$G68/2))))</f>
        <v>442.23786652841557</v>
      </c>
      <c r="U68" s="11">
        <f>1.67*$E68/(((($K68/1000)-Q68)*($H68/1000)*P68)+(Q68*($H68/1000)*(0.0075+(Q68*$G68/2))))</f>
        <v>178.10739348340789</v>
      </c>
      <c r="V68" s="11">
        <f>1.67*$E68/(((($K68/1000)-S68)*($H68/1000)*R68)+(S68*($H68/1000)*(0.0075+(S68*$G68/2))))</f>
        <v>64.944969876137122</v>
      </c>
      <c r="W68" s="11">
        <f t="shared" si="20"/>
        <v>137.01858441784125</v>
      </c>
    </row>
    <row r="69" spans="1:23">
      <c r="A69" s="1" t="s">
        <v>30</v>
      </c>
      <c r="B69" s="16">
        <v>43</v>
      </c>
      <c r="C69" s="11">
        <v>14.884615384615383</v>
      </c>
      <c r="D69" s="11">
        <v>369.8</v>
      </c>
      <c r="E69" s="11">
        <v>8.0573400000000003E-2</v>
      </c>
      <c r="F69" s="11">
        <v>164</v>
      </c>
      <c r="G69" s="13">
        <v>7.5130960000000004E-3</v>
      </c>
      <c r="H69" s="11">
        <v>504</v>
      </c>
      <c r="I69" s="11">
        <v>2.5500000000000002E-4</v>
      </c>
      <c r="J69" s="11">
        <f>(0.002*(1050^2)/(9.81*(F69^2)*G69))^(1/3)</f>
        <v>1.0361222120302525</v>
      </c>
      <c r="K69" s="11">
        <v>2194</v>
      </c>
      <c r="L69" s="11">
        <v>115.78</v>
      </c>
      <c r="M69" s="11">
        <v>239.82999999999996</v>
      </c>
      <c r="N69" s="11">
        <f t="shared" si="14"/>
        <v>2.0722444240605051E-4</v>
      </c>
      <c r="O69" s="11">
        <f t="shared" si="15"/>
        <v>2.7581764216249933E-2</v>
      </c>
      <c r="P69" s="11">
        <f t="shared" si="16"/>
        <v>5.1806110601512626E-4</v>
      </c>
      <c r="Q69" s="11">
        <f t="shared" si="17"/>
        <v>6.895441054062483E-2</v>
      </c>
      <c r="R69" s="11">
        <f t="shared" si="18"/>
        <v>1.4505710968423533E-3</v>
      </c>
      <c r="S69" s="11">
        <f t="shared" si="19"/>
        <v>0.19307234951374949</v>
      </c>
      <c r="T69" s="11">
        <f>1.67*$E69/(((($K69/1000)-O69)*($H69/1000)*N69)+(O69*($H69/1000)*(0.0075+(O69*$G69/2))))</f>
        <v>405.33963414150725</v>
      </c>
      <c r="U69" s="11">
        <f>1.67*$E69/(((($K69/1000)-Q69)*($H69/1000)*P69)+(Q69*($H69/1000)*(0.0075+(Q69*$G69/2))))</f>
        <v>163.19799065733784</v>
      </c>
      <c r="V69" s="11">
        <f>1.67*$E69/(((($K69/1000)-S69)*($H69/1000)*R69)+(S69*($H69/1000)*(0.0075+(S69*$G69/2))))</f>
        <v>59.453418216314724</v>
      </c>
      <c r="W69" s="11">
        <f t="shared" si="20"/>
        <v>137.90882108124964</v>
      </c>
    </row>
    <row r="70" spans="1:23">
      <c r="A70" s="1" t="s">
        <v>30</v>
      </c>
      <c r="B70" s="16">
        <v>44</v>
      </c>
      <c r="C70" s="11">
        <v>15.23076923076923</v>
      </c>
      <c r="D70" s="11">
        <v>378.4</v>
      </c>
      <c r="E70" s="11">
        <v>8.0492800000000003E-2</v>
      </c>
      <c r="F70" s="11">
        <v>118</v>
      </c>
      <c r="G70" s="13">
        <v>7.3584449999999999E-3</v>
      </c>
      <c r="H70" s="11">
        <v>618</v>
      </c>
      <c r="I70" s="11">
        <v>2.5500000000000002E-4</v>
      </c>
      <c r="J70" s="11">
        <f>(0.002*(1050^2)/(9.81*(F70^2)*G70))^(1/3)</f>
        <v>1.2993610414174843</v>
      </c>
      <c r="K70" s="11">
        <v>2184</v>
      </c>
      <c r="L70" s="11">
        <v>115.78</v>
      </c>
      <c r="M70" s="11"/>
      <c r="N70" s="11">
        <f t="shared" si="14"/>
        <v>2.5987220828349686E-4</v>
      </c>
      <c r="O70" s="11">
        <f t="shared" si="15"/>
        <v>3.5316185455418481E-2</v>
      </c>
      <c r="P70" s="11">
        <f t="shared" si="16"/>
        <v>6.4968052070874221E-4</v>
      </c>
      <c r="Q70" s="11">
        <f t="shared" si="17"/>
        <v>8.8290463638546215E-2</v>
      </c>
      <c r="R70" s="11">
        <f t="shared" si="18"/>
        <v>1.8191054579844779E-3</v>
      </c>
      <c r="S70" s="11">
        <f t="shared" si="19"/>
        <v>0.24721329818792936</v>
      </c>
      <c r="T70" s="11">
        <f>1.67*$E70/(((($K70/1000)-O70)*($H70/1000)*N70)+(O70*($H70/1000)*(0.0075+(O70*$G70/2))))</f>
        <v>262.74642522412006</v>
      </c>
      <c r="U70" s="11">
        <f>1.67*$E70/(((($K70/1000)-Q70)*($H70/1000)*P70)+(Q70*($H70/1000)*(0.0075+(Q70*$G70/2))))</f>
        <v>105.97976018398168</v>
      </c>
      <c r="V70" s="11">
        <f>1.67*$E70/(((($K70/1000)-S70)*($H70/1000)*R70)+(S70*($H70/1000)*(0.0075+(S70*$G70/2))))</f>
        <v>38.826527586328886</v>
      </c>
      <c r="W70" s="11">
        <f t="shared" si="20"/>
        <v>176.58092727709243</v>
      </c>
    </row>
    <row r="71" spans="1:23">
      <c r="A71" s="1" t="s">
        <v>30</v>
      </c>
      <c r="B71" s="16">
        <v>45</v>
      </c>
      <c r="C71" s="11">
        <v>15.576923076923077</v>
      </c>
      <c r="D71" s="11">
        <v>387</v>
      </c>
      <c r="E71" s="11">
        <v>8.03976E-2</v>
      </c>
      <c r="F71" s="11">
        <v>117</v>
      </c>
      <c r="G71" s="13">
        <v>7.3883882999999997E-3</v>
      </c>
      <c r="H71" s="11">
        <v>518</v>
      </c>
      <c r="I71" s="11">
        <v>2.5500000000000002E-4</v>
      </c>
      <c r="J71" s="11">
        <f>(0.002*(1050^2)/(9.81*(F71^2)*G71))^(1/3)</f>
        <v>1.3049865943293266</v>
      </c>
      <c r="K71" s="11">
        <v>2619</v>
      </c>
      <c r="L71" s="11">
        <v>115.78</v>
      </c>
      <c r="M71" s="11"/>
      <c r="N71" s="11">
        <f t="shared" si="14"/>
        <v>2.6099731886586536E-4</v>
      </c>
      <c r="O71" s="11">
        <f t="shared" si="15"/>
        <v>3.5325338662271631E-2</v>
      </c>
      <c r="P71" s="11">
        <f t="shared" si="16"/>
        <v>6.5249329716466329E-4</v>
      </c>
      <c r="Q71" s="11">
        <f t="shared" si="17"/>
        <v>8.8313346655679067E-2</v>
      </c>
      <c r="R71" s="11">
        <f t="shared" si="18"/>
        <v>1.8269812320610573E-3</v>
      </c>
      <c r="S71" s="11">
        <f t="shared" si="19"/>
        <v>0.24727737063590138</v>
      </c>
      <c r="T71" s="11">
        <f>1.67*$E71/(((($K71/1000)-O71)*($H71/1000)*N71)+(O71*($H71/1000)*(0.0075+(O71*$G71/2))))</f>
        <v>274.60727706730552</v>
      </c>
      <c r="U71" s="11">
        <f>1.67*$E71/(((($K71/1000)-Q71)*($H71/1000)*P71)+(Q71*($H71/1000)*(0.0075+(Q71*$G71/2))))</f>
        <v>110.65355687139412</v>
      </c>
      <c r="V71" s="11">
        <f>1.67*$E71/(((($K71/1000)-S71)*($H71/1000)*R71)+(S71*($H71/1000)*(0.0075+(S71*$G71/2))))</f>
        <v>40.4138970539044</v>
      </c>
      <c r="W71" s="11">
        <f t="shared" si="20"/>
        <v>176.62669331135814</v>
      </c>
    </row>
    <row r="72" spans="1:23">
      <c r="A72" s="1" t="s">
        <v>30</v>
      </c>
      <c r="B72" s="16">
        <v>46</v>
      </c>
      <c r="C72" s="11">
        <v>15.923076923076923</v>
      </c>
      <c r="D72" s="11">
        <v>395.59999999999997</v>
      </c>
      <c r="E72" s="11">
        <v>8.0317799999999995E-2</v>
      </c>
      <c r="F72" s="11">
        <v>116</v>
      </c>
      <c r="G72" s="13">
        <v>7.0476990000000002E-3</v>
      </c>
      <c r="H72" s="11">
        <v>490</v>
      </c>
      <c r="I72" s="11">
        <v>2.5500000000000002E-4</v>
      </c>
      <c r="J72" s="11">
        <f>(0.002*(1050^2)/(9.81*(F72^2)*G72))^(1/3)</f>
        <v>1.333292450914245</v>
      </c>
      <c r="K72" s="11">
        <v>2814</v>
      </c>
      <c r="L72" s="11">
        <v>115.78</v>
      </c>
      <c r="M72" s="11">
        <v>264.64</v>
      </c>
      <c r="N72" s="11">
        <f t="shared" si="14"/>
        <v>2.6665849018284898E-4</v>
      </c>
      <c r="O72" s="11">
        <f t="shared" si="15"/>
        <v>3.7836248424180569E-2</v>
      </c>
      <c r="P72" s="11">
        <f t="shared" si="16"/>
        <v>6.6664622545712249E-4</v>
      </c>
      <c r="Q72" s="11">
        <f t="shared" si="17"/>
        <v>9.4590621060451435E-2</v>
      </c>
      <c r="R72" s="11">
        <f t="shared" si="18"/>
        <v>1.8666094312799427E-3</v>
      </c>
      <c r="S72" s="11">
        <f t="shared" si="19"/>
        <v>0.26485373896926395</v>
      </c>
      <c r="T72" s="11">
        <f>1.67*$E72/(((($K72/1000)-O72)*($H72/1000)*N72)+(O72*($H72/1000)*(0.0075+(O72*$G72/2))))</f>
        <v>265.99462120853474</v>
      </c>
      <c r="U72" s="11">
        <f>1.67*$E72/(((($K72/1000)-Q72)*($H72/1000)*P72)+(Q72*($H72/1000)*(0.0075+(Q72*$G72/2))))</f>
        <v>107.18598858356862</v>
      </c>
      <c r="V72" s="11">
        <f>1.67*$E72/(((($K72/1000)-S72)*($H72/1000)*R72)+(S72*($H72/1000)*(0.0075+(S72*$G72/2))))</f>
        <v>39.150735256268327</v>
      </c>
      <c r="W72" s="11">
        <f t="shared" si="20"/>
        <v>189.18124212090285</v>
      </c>
    </row>
    <row r="73" spans="1:23">
      <c r="A73" s="1" t="s">
        <v>30</v>
      </c>
      <c r="B73" s="16">
        <v>47</v>
      </c>
      <c r="C73" s="11">
        <v>16.26923076923077</v>
      </c>
      <c r="D73" s="11">
        <v>404.2</v>
      </c>
      <c r="E73" s="11">
        <v>8.0253000000000005E-2</v>
      </c>
      <c r="F73" s="11">
        <v>117</v>
      </c>
      <c r="G73" s="13">
        <v>6.9240359999999997E-3</v>
      </c>
      <c r="H73" s="11">
        <v>569</v>
      </c>
      <c r="I73" s="11">
        <v>2.5500000000000002E-4</v>
      </c>
      <c r="J73" s="11">
        <f>(0.002*(1050^2)/(9.81*(F73^2)*G73))^(1/3)</f>
        <v>1.3335301788525744</v>
      </c>
      <c r="K73" s="11">
        <v>2963</v>
      </c>
      <c r="L73" s="11">
        <v>115.78</v>
      </c>
      <c r="M73" s="11">
        <v>272.90999999999997</v>
      </c>
      <c r="N73" s="11">
        <f t="shared" si="14"/>
        <v>2.6670603577051488E-4</v>
      </c>
      <c r="O73" s="11">
        <f t="shared" si="15"/>
        <v>3.8518869019530645E-2</v>
      </c>
      <c r="P73" s="11">
        <f t="shared" si="16"/>
        <v>6.6676508942628717E-4</v>
      </c>
      <c r="Q73" s="11">
        <f t="shared" si="17"/>
        <v>9.6297172548826609E-2</v>
      </c>
      <c r="R73" s="11">
        <f t="shared" si="18"/>
        <v>1.866942250393604E-3</v>
      </c>
      <c r="S73" s="11">
        <f t="shared" si="19"/>
        <v>0.2696320831367145</v>
      </c>
      <c r="T73" s="11">
        <f>1.67*$E73/(((($K73/1000)-O73)*($H73/1000)*N73)+(O73*($H73/1000)*(0.0075+(O73*$G73/2))))</f>
        <v>219.31039666407813</v>
      </c>
      <c r="U73" s="11">
        <f>1.67*$E73/(((($K73/1000)-Q73)*($H73/1000)*P73)+(Q73*($H73/1000)*(0.0075+(Q73*$G73/2))))</f>
        <v>88.358039241858506</v>
      </c>
      <c r="V73" s="11">
        <f>1.67*$E73/(((($K73/1000)-S73)*($H73/1000)*R73)+(S73*($H73/1000)*(0.0075+(S73*$G73/2))))</f>
        <v>32.255665239974782</v>
      </c>
      <c r="W73" s="11">
        <f t="shared" si="20"/>
        <v>192.59434509765322</v>
      </c>
    </row>
    <row r="74" spans="1:23">
      <c r="A74" s="1" t="s">
        <v>30</v>
      </c>
      <c r="B74" s="16">
        <v>48</v>
      </c>
      <c r="C74" s="11">
        <v>16.615384615384617</v>
      </c>
      <c r="D74" s="11">
        <v>412.79999999999995</v>
      </c>
      <c r="E74" s="11">
        <v>8.0174700000000002E-2</v>
      </c>
      <c r="F74" s="11">
        <v>114</v>
      </c>
      <c r="G74" s="13">
        <v>6.6267503000000004E-3</v>
      </c>
      <c r="H74" s="11">
        <v>526</v>
      </c>
      <c r="I74" s="11">
        <v>2.5500000000000002E-4</v>
      </c>
      <c r="J74" s="11">
        <f>(0.002*(1050^2)/(9.81*(F74^2)*G74))^(1/3)</f>
        <v>1.376817653234518</v>
      </c>
      <c r="K74" s="11">
        <v>2633</v>
      </c>
      <c r="L74" s="11">
        <v>115.78</v>
      </c>
      <c r="M74" s="11">
        <v>281.17999999999995</v>
      </c>
      <c r="N74" s="11">
        <f t="shared" si="14"/>
        <v>2.7536353064690363E-4</v>
      </c>
      <c r="O74" s="11">
        <f t="shared" si="15"/>
        <v>4.1553328280213547E-2</v>
      </c>
      <c r="P74" s="11">
        <f t="shared" si="16"/>
        <v>6.8840882661725896E-4</v>
      </c>
      <c r="Q74" s="11">
        <f t="shared" si="17"/>
        <v>0.10388332070053385</v>
      </c>
      <c r="R74" s="11">
        <f t="shared" si="18"/>
        <v>1.9275447145283252E-3</v>
      </c>
      <c r="S74" s="11">
        <f t="shared" si="19"/>
        <v>0.2908732979614948</v>
      </c>
      <c r="T74" s="11">
        <f>1.67*$E74/(((($K74/1000)-O74)*($H74/1000)*N74)+(O74*($H74/1000)*(0.0075+(O74*$G74/2))))</f>
        <v>246.90269628396658</v>
      </c>
      <c r="U74" s="11">
        <f>1.67*$E74/(((($K74/1000)-Q74)*($H74/1000)*P74)+(Q74*($H74/1000)*(0.0075+(Q74*$G74/2))))</f>
        <v>99.590064666527539</v>
      </c>
      <c r="V74" s="11">
        <f>1.67*$E74/(((($K74/1000)-S74)*($H74/1000)*R74)+(S74*($H74/1000)*(0.0075+(S74*$G74/2))))</f>
        <v>36.486671711497387</v>
      </c>
      <c r="W74" s="11">
        <f t="shared" si="20"/>
        <v>207.76664140106772</v>
      </c>
    </row>
    <row r="75" spans="1:23">
      <c r="A75" s="1" t="s">
        <v>30</v>
      </c>
      <c r="B75" s="16">
        <v>49</v>
      </c>
      <c r="C75" s="11">
        <v>16.96153846153846</v>
      </c>
      <c r="D75" s="11">
        <v>421.4</v>
      </c>
      <c r="E75" s="11">
        <v>8.0591899999999994E-2</v>
      </c>
      <c r="F75" s="11">
        <v>117</v>
      </c>
      <c r="G75" s="13">
        <v>6.4021410000000001E-3</v>
      </c>
      <c r="H75" s="11">
        <v>589</v>
      </c>
      <c r="I75" s="11">
        <v>2.5500000000000002E-4</v>
      </c>
      <c r="J75" s="11">
        <f>(0.002*(1050^2)/(9.81*(F75^2)*G75))^(1/3)</f>
        <v>1.368823784124215</v>
      </c>
      <c r="K75" s="11">
        <v>2949</v>
      </c>
      <c r="L75" s="11">
        <v>115.78</v>
      </c>
      <c r="M75" s="11"/>
      <c r="N75" s="11">
        <f t="shared" si="14"/>
        <v>2.7376475682484305E-4</v>
      </c>
      <c r="O75" s="11">
        <f t="shared" si="15"/>
        <v>4.2761438216503363E-2</v>
      </c>
      <c r="P75" s="11">
        <f t="shared" si="16"/>
        <v>6.8441189206210745E-4</v>
      </c>
      <c r="Q75" s="11">
        <f t="shared" si="17"/>
        <v>0.10690359554125838</v>
      </c>
      <c r="R75" s="11">
        <f t="shared" si="18"/>
        <v>1.9163532977739008E-3</v>
      </c>
      <c r="S75" s="11">
        <f t="shared" si="19"/>
        <v>0.29933006751552343</v>
      </c>
      <c r="T75" s="11">
        <f>1.67*$E75/(((($K75/1000)-O75)*($H75/1000)*N75)+(O75*($H75/1000)*(0.0075+(O75*$G75/2))))</f>
        <v>203.62273515392388</v>
      </c>
      <c r="U75" s="11">
        <f>1.67*$E75/(((($K75/1000)-Q75)*($H75/1000)*P75)+(Q75*($H75/1000)*(0.0075+(Q75*$G75/2))))</f>
        <v>82.091370972426674</v>
      </c>
      <c r="V75" s="11">
        <f>1.67*$E75/(((($K75/1000)-S75)*($H75/1000)*R75)+(S75*($H75/1000)*(0.0075+(S75*$G75/2))))</f>
        <v>30.028732638027126</v>
      </c>
      <c r="W75" s="11">
        <f t="shared" si="20"/>
        <v>213.80719108251677</v>
      </c>
    </row>
    <row r="76" spans="1:23">
      <c r="A76" s="1" t="s">
        <v>30</v>
      </c>
      <c r="B76" s="16">
        <v>50</v>
      </c>
      <c r="C76" s="11">
        <v>17.307692307692307</v>
      </c>
      <c r="D76" s="11">
        <v>430</v>
      </c>
      <c r="E76" s="11">
        <v>8.0362600000000006E-2</v>
      </c>
      <c r="F76" s="11">
        <v>116</v>
      </c>
      <c r="G76" s="13">
        <v>6.2053189999999999E-3</v>
      </c>
      <c r="H76" s="11">
        <v>733</v>
      </c>
      <c r="I76" s="11">
        <v>2.5500000000000002E-4</v>
      </c>
      <c r="J76" s="11">
        <f>(0.002*(1050^2)/(9.81*(F76^2)*G76))^(1/3)</f>
        <v>1.3910833905203595</v>
      </c>
      <c r="K76" s="11">
        <v>3306</v>
      </c>
      <c r="L76" s="11">
        <v>115.78</v>
      </c>
      <c r="M76" s="11"/>
      <c r="N76" s="11">
        <f t="shared" si="14"/>
        <v>2.7821667810407194E-4</v>
      </c>
      <c r="O76" s="11">
        <f t="shared" si="15"/>
        <v>4.4835193501586615E-2</v>
      </c>
      <c r="P76" s="11">
        <f t="shared" si="16"/>
        <v>6.9554169526017976E-4</v>
      </c>
      <c r="Q76" s="11">
        <f t="shared" si="17"/>
        <v>0.11208798375396652</v>
      </c>
      <c r="R76" s="11">
        <f t="shared" si="18"/>
        <v>1.9475167467285031E-3</v>
      </c>
      <c r="S76" s="11">
        <f t="shared" si="19"/>
        <v>0.31384635451110621</v>
      </c>
      <c r="T76" s="11">
        <f>1.67*$E76/(((($K76/1000)-O76)*($H76/1000)*N76)+(O76*($H76/1000)*(0.0075+(O76*$G76/2))))</f>
        <v>146.49473446743227</v>
      </c>
      <c r="U76" s="11">
        <f>1.67*$E76/(((($K76/1000)-Q76)*($H76/1000)*P76)+(Q76*($H76/1000)*(0.0075+(Q76*$G76/2))))</f>
        <v>59.039834634591344</v>
      </c>
      <c r="V76" s="11">
        <f>1.67*$E76/(((($K76/1000)-S76)*($H76/1000)*R76)+(S76*($H76/1000)*(0.0075+(S76*$G76/2))))</f>
        <v>21.573778607252173</v>
      </c>
      <c r="W76" s="11">
        <f t="shared" si="20"/>
        <v>224.17596750793302</v>
      </c>
    </row>
    <row r="77" spans="1:23">
      <c r="A77" s="1" t="s">
        <v>30</v>
      </c>
      <c r="B77" s="16">
        <v>51</v>
      </c>
      <c r="C77" s="11">
        <v>17.653846153846153</v>
      </c>
      <c r="D77" s="11">
        <v>438.59999999999997</v>
      </c>
      <c r="E77" s="11">
        <v>8.0139100000000005E-2</v>
      </c>
      <c r="F77" s="11">
        <v>157</v>
      </c>
      <c r="G77" s="13">
        <v>6.1778678000000004E-3</v>
      </c>
      <c r="H77" s="11">
        <v>771</v>
      </c>
      <c r="I77" s="11">
        <v>2.5500000000000002E-4</v>
      </c>
      <c r="J77" s="11">
        <f>(0.002*(1050^2)/(9.81*(F77^2)*G77))^(1/3)</f>
        <v>1.1385896290059256</v>
      </c>
      <c r="K77" s="11">
        <v>3336</v>
      </c>
      <c r="L77" s="11">
        <v>115.78</v>
      </c>
      <c r="M77" s="11"/>
      <c r="N77" s="11">
        <f t="shared" si="14"/>
        <v>2.2771792580118515E-4</v>
      </c>
      <c r="O77" s="11">
        <f t="shared" si="15"/>
        <v>3.686027820167747E-2</v>
      </c>
      <c r="P77" s="11">
        <f t="shared" si="16"/>
        <v>5.6929481450296283E-4</v>
      </c>
      <c r="Q77" s="11">
        <f t="shared" si="17"/>
        <v>9.2150695504193664E-2</v>
      </c>
      <c r="R77" s="11">
        <f t="shared" si="18"/>
        <v>1.5940254806082958E-3</v>
      </c>
      <c r="S77" s="11">
        <f t="shared" si="19"/>
        <v>0.25802194741174223</v>
      </c>
      <c r="T77" s="11">
        <f>1.67*$E77/(((($K77/1000)-O77)*($H77/1000)*N77)+(O77*($H77/1000)*(0.0075+(O77*$G77/2))))</f>
        <v>168.21301396587805</v>
      </c>
      <c r="U77" s="11">
        <f>1.67*$E77/(((($K77/1000)-Q77)*($H77/1000)*P77)+(Q77*($H77/1000)*(0.0075+(Q77*$G77/2))))</f>
        <v>67.698202941438566</v>
      </c>
      <c r="V77" s="11">
        <f>1.67*$E77/(((($K77/1000)-S77)*($H77/1000)*R77)+(S77*($H77/1000)*(0.0075+(S77*$G77/2))))</f>
        <v>24.631494805455638</v>
      </c>
      <c r="W77" s="11">
        <f t="shared" si="20"/>
        <v>184.30139100838733</v>
      </c>
    </row>
    <row r="78" spans="1:23">
      <c r="A78" s="1" t="s">
        <v>31</v>
      </c>
      <c r="B78" s="16">
        <v>8</v>
      </c>
      <c r="C78" s="11">
        <v>2.7692307692307692</v>
      </c>
      <c r="D78" s="11">
        <v>68.8</v>
      </c>
      <c r="E78" s="11">
        <v>0.17279900000000001</v>
      </c>
      <c r="F78" s="11">
        <v>332</v>
      </c>
      <c r="G78" s="13">
        <v>3.8513232000000001E-2</v>
      </c>
      <c r="H78" s="11">
        <v>209</v>
      </c>
      <c r="I78" s="11">
        <v>3.0374999999999998E-3</v>
      </c>
      <c r="J78" s="11">
        <f>(0.002*(1050^2)/(9.81*(F78^2)*G78))^(1/3)</f>
        <v>0.3755068101583614</v>
      </c>
      <c r="K78" s="11">
        <v>1226</v>
      </c>
      <c r="L78" s="11">
        <v>66.16</v>
      </c>
      <c r="M78" s="11"/>
      <c r="N78" s="11">
        <f t="shared" si="14"/>
        <v>7.5101362031672285E-5</v>
      </c>
      <c r="O78" s="11">
        <f t="shared" si="15"/>
        <v>1.9500145308934936E-3</v>
      </c>
      <c r="P78" s="11">
        <f t="shared" si="16"/>
        <v>1.8775340507918071E-4</v>
      </c>
      <c r="Q78" s="11">
        <f t="shared" si="17"/>
        <v>4.8750363272337333E-3</v>
      </c>
      <c r="R78" s="11">
        <f t="shared" si="18"/>
        <v>5.2570953422170601E-4</v>
      </c>
      <c r="S78" s="11">
        <f t="shared" si="19"/>
        <v>1.3650101716254455E-2</v>
      </c>
      <c r="T78" s="11">
        <f>1.67*$E78/(((($K78/1000)-O78)*($H78/1000)*N78)+(O78*($H78/1000)*(0.0075+(O78*$G78/2))))</f>
        <v>12949.340882257711</v>
      </c>
      <c r="U78" s="11">
        <f>1.67*$E78/(((($K78/1000)-Q78)*($H78/1000)*P78)+(Q78*($H78/1000)*(0.0075+(Q78*$G78/2))))</f>
        <v>5185.0775479068834</v>
      </c>
      <c r="V78" s="11">
        <f>1.67*$E78/(((($K78/1000)-S78)*($H78/1000)*R78)+(S78*($H78/1000)*(0.0075+(S78*$G78/2))))</f>
        <v>1857.5597965172035</v>
      </c>
      <c r="W78" s="11">
        <f t="shared" si="20"/>
        <v>9.7500726544674663</v>
      </c>
    </row>
    <row r="79" spans="1:23">
      <c r="A79" s="1" t="s">
        <v>31</v>
      </c>
      <c r="B79" s="16">
        <v>9</v>
      </c>
      <c r="C79" s="11">
        <v>3.1153846153846154</v>
      </c>
      <c r="D79" s="11">
        <v>77.399999999999991</v>
      </c>
      <c r="E79" s="11">
        <v>0.181174</v>
      </c>
      <c r="F79" s="11">
        <v>298</v>
      </c>
      <c r="G79" s="13">
        <v>3.0323739999999998E-2</v>
      </c>
      <c r="H79" s="11">
        <v>276</v>
      </c>
      <c r="I79" s="11">
        <v>3.0374999999999998E-3</v>
      </c>
      <c r="J79" s="11">
        <f>(0.002*(1050^2)/(9.81*(F79^2)*G79))^(1/3)</f>
        <v>0.43702682793942121</v>
      </c>
      <c r="K79" s="11">
        <v>1640</v>
      </c>
      <c r="L79" s="11">
        <v>66.16</v>
      </c>
      <c r="M79" s="11"/>
      <c r="N79" s="11">
        <f t="shared" si="14"/>
        <v>8.740536558788426E-5</v>
      </c>
      <c r="O79" s="11">
        <f t="shared" si="15"/>
        <v>2.8824071696922698E-3</v>
      </c>
      <c r="P79" s="11">
        <f t="shared" si="16"/>
        <v>2.185134139697106E-4</v>
      </c>
      <c r="Q79" s="11">
        <f t="shared" si="17"/>
        <v>7.2060179242306724E-3</v>
      </c>
      <c r="R79" s="11">
        <f t="shared" si="18"/>
        <v>6.1183755911518964E-4</v>
      </c>
      <c r="S79" s="11">
        <f t="shared" si="19"/>
        <v>2.0176850187845881E-2</v>
      </c>
      <c r="T79" s="11">
        <f>1.67*$E79/(((($K79/1000)-O79)*($H79/1000)*N79)+(O79*($H79/1000)*(0.0075+(O79*$G79/2))))</f>
        <v>6650.4168009907953</v>
      </c>
      <c r="U79" s="11">
        <f>1.67*$E79/(((($K79/1000)-Q79)*($H79/1000)*P79)+(Q79*($H79/1000)*(0.0075+(Q79*$G79/2))))</f>
        <v>2663.2195830401679</v>
      </c>
      <c r="V79" s="11">
        <f>1.67*$E79/(((($K79/1000)-S79)*($H79/1000)*R79)+(S79*($H79/1000)*(0.0075+(S79*$G79/2))))</f>
        <v>954.43584234342813</v>
      </c>
      <c r="W79" s="11">
        <f t="shared" si="20"/>
        <v>14.412035848461345</v>
      </c>
    </row>
    <row r="80" spans="1:23">
      <c r="A80" s="1" t="s">
        <v>31</v>
      </c>
      <c r="B80" s="16">
        <v>10</v>
      </c>
      <c r="C80" s="11">
        <v>3.4615384615384617</v>
      </c>
      <c r="D80" s="11">
        <v>86</v>
      </c>
      <c r="E80" s="11">
        <v>0.165433</v>
      </c>
      <c r="F80" s="11">
        <v>301</v>
      </c>
      <c r="G80" s="13">
        <v>2.5594612999999999E-2</v>
      </c>
      <c r="H80" s="11">
        <v>279</v>
      </c>
      <c r="I80" s="11">
        <v>3.0374999999999998E-3</v>
      </c>
      <c r="J80" s="11">
        <f>(0.002*(1050^2)/(9.81*(F80^2)*G80))^(1/3)</f>
        <v>0.45935947203666766</v>
      </c>
      <c r="K80" s="11">
        <v>1841</v>
      </c>
      <c r="L80" s="11">
        <v>66.16</v>
      </c>
      <c r="M80" s="11">
        <v>16.539999999999992</v>
      </c>
      <c r="N80" s="11">
        <f t="shared" si="14"/>
        <v>9.1871894407333544E-5</v>
      </c>
      <c r="O80" s="11">
        <f t="shared" si="15"/>
        <v>3.5895012129049794E-3</v>
      </c>
      <c r="P80" s="11">
        <f t="shared" si="16"/>
        <v>2.2967973601833384E-4</v>
      </c>
      <c r="Q80" s="11">
        <f t="shared" si="17"/>
        <v>8.9737530322624472E-3</v>
      </c>
      <c r="R80" s="11">
        <f t="shared" si="18"/>
        <v>6.4310326085133469E-4</v>
      </c>
      <c r="S80" s="11">
        <f t="shared" si="19"/>
        <v>2.5126508490334851E-2</v>
      </c>
      <c r="T80" s="11">
        <f>1.67*$E80/(((($K80/1000)-O80)*($H80/1000)*N80)+(O80*($H80/1000)*(0.0075+(O80*$G80/2))))</f>
        <v>5054.9462142760685</v>
      </c>
      <c r="U80" s="11">
        <f>1.67*$E80/(((($K80/1000)-Q80)*($H80/1000)*P80)+(Q80*($H80/1000)*(0.0075+(Q80*$G80/2))))</f>
        <v>2024.5346300571994</v>
      </c>
      <c r="V80" s="11">
        <f>1.67*$E80/(((($K80/1000)-S80)*($H80/1000)*R80)+(S80*($H80/1000)*(0.0075+(S80*$G80/2))))</f>
        <v>725.8007099405479</v>
      </c>
      <c r="W80" s="11">
        <f t="shared" si="20"/>
        <v>17.947506064524894</v>
      </c>
    </row>
    <row r="81" spans="1:23">
      <c r="A81" s="1" t="s">
        <v>31</v>
      </c>
      <c r="B81" s="16">
        <v>11</v>
      </c>
      <c r="C81" s="11">
        <v>3.8076923076923075</v>
      </c>
      <c r="D81" s="11">
        <v>94.6</v>
      </c>
      <c r="E81" s="11">
        <v>0.155228</v>
      </c>
      <c r="F81" s="11">
        <v>276</v>
      </c>
      <c r="G81" s="13">
        <v>2.3852499999999999E-2</v>
      </c>
      <c r="H81" s="11">
        <v>381</v>
      </c>
      <c r="I81" s="11">
        <v>3.0374999999999998E-3</v>
      </c>
      <c r="J81" s="11">
        <f>(0.002*(1050^2)/(9.81*(F81^2)*G81))^(1/3)</f>
        <v>0.49826743704140836</v>
      </c>
      <c r="K81" s="11">
        <v>1934</v>
      </c>
      <c r="L81" s="11">
        <v>66.16</v>
      </c>
      <c r="M81" s="11">
        <v>24.810000000000002</v>
      </c>
      <c r="N81" s="11">
        <f t="shared" si="14"/>
        <v>9.9653487408281666E-5</v>
      </c>
      <c r="O81" s="11">
        <f t="shared" si="15"/>
        <v>4.177905351987493E-3</v>
      </c>
      <c r="P81" s="11">
        <f t="shared" si="16"/>
        <v>2.4913371852070416E-4</v>
      </c>
      <c r="Q81" s="11">
        <f t="shared" si="17"/>
        <v>1.0444763379968731E-2</v>
      </c>
      <c r="R81" s="11">
        <f t="shared" si="18"/>
        <v>6.9757441185797162E-4</v>
      </c>
      <c r="S81" s="11">
        <f t="shared" si="19"/>
        <v>2.9245337463912446E-2</v>
      </c>
      <c r="T81" s="11">
        <f>1.67*$E81/(((($K81/1000)-O81)*($H81/1000)*N81)+(O81*($H81/1000)*(0.0075+(O81*$G81/2))))</f>
        <v>3039.4352033344971</v>
      </c>
      <c r="U81" s="11">
        <f>1.67*$E81/(((($K81/1000)-Q81)*($H81/1000)*P81)+(Q81*($H81/1000)*(0.0075+(Q81*$G81/2))))</f>
        <v>1217.4723359180205</v>
      </c>
      <c r="V81" s="11">
        <f>1.67*$E81/(((($K81/1000)-S81)*($H81/1000)*R81)+(S81*($H81/1000)*(0.0075+(S81*$G81/2))))</f>
        <v>436.6413164126202</v>
      </c>
      <c r="W81" s="11">
        <f t="shared" si="20"/>
        <v>20.889526759937464</v>
      </c>
    </row>
    <row r="82" spans="1:23">
      <c r="A82" s="1" t="s">
        <v>31</v>
      </c>
      <c r="B82" s="16">
        <v>12</v>
      </c>
      <c r="C82" s="11">
        <v>4.1538461538461542</v>
      </c>
      <c r="D82" s="11">
        <v>103.19999999999999</v>
      </c>
      <c r="E82" s="11">
        <v>0.15976799999999999</v>
      </c>
      <c r="F82" s="11">
        <v>276</v>
      </c>
      <c r="G82" s="13">
        <v>2.2405517999999999E-2</v>
      </c>
      <c r="H82" s="11">
        <v>439</v>
      </c>
      <c r="I82" s="11">
        <v>3.0374999999999998E-3</v>
      </c>
      <c r="J82" s="11">
        <f>(0.002*(1050^2)/(9.81*(F82^2)*G82))^(1/3)</f>
        <v>0.50877076093690754</v>
      </c>
      <c r="K82" s="11">
        <v>2740</v>
      </c>
      <c r="L82" s="11">
        <v>66.16</v>
      </c>
      <c r="M82" s="11"/>
      <c r="N82" s="11">
        <f t="shared" si="14"/>
        <v>1.0175415218738151E-4</v>
      </c>
      <c r="O82" s="11">
        <f t="shared" si="15"/>
        <v>4.5414773355109007E-3</v>
      </c>
      <c r="P82" s="11">
        <f t="shared" si="16"/>
        <v>2.5438538046845376E-4</v>
      </c>
      <c r="Q82" s="11">
        <f t="shared" si="17"/>
        <v>1.1353693338777251E-2</v>
      </c>
      <c r="R82" s="11">
        <f t="shared" si="18"/>
        <v>7.1227906531167048E-4</v>
      </c>
      <c r="S82" s="11">
        <f t="shared" si="19"/>
        <v>3.17903413485763E-2</v>
      </c>
      <c r="T82" s="11">
        <f>1.67*$E82/(((($K82/1000)-O82)*($H82/1000)*N82)+(O82*($H82/1000)*(0.0075+(O82*$G82/2))))</f>
        <v>1944.0266243651813</v>
      </c>
      <c r="U82" s="11">
        <f>1.67*$E82/(((($K82/1000)-Q82)*($H82/1000)*P82)+(Q82*($H82/1000)*(0.0075+(Q82*$G82/2))))</f>
        <v>778.47365797154953</v>
      </c>
      <c r="V82" s="11">
        <f>1.67*$E82/(((($K82/1000)-S82)*($H82/1000)*R82)+(S82*($H82/1000)*(0.0075+(S82*$G82/2))))</f>
        <v>278.95507659040379</v>
      </c>
      <c r="W82" s="11">
        <f t="shared" si="20"/>
        <v>22.707386677554499</v>
      </c>
    </row>
    <row r="83" spans="1:23">
      <c r="A83" s="1" t="s">
        <v>31</v>
      </c>
      <c r="B83" s="16">
        <v>13</v>
      </c>
      <c r="C83" s="11">
        <v>4.5</v>
      </c>
      <c r="D83" s="11">
        <v>111.8</v>
      </c>
      <c r="E83" s="11">
        <v>0.17107800000000001</v>
      </c>
      <c r="F83" s="11">
        <v>279</v>
      </c>
      <c r="G83" s="13">
        <v>2.1115905000000001E-2</v>
      </c>
      <c r="H83" s="11">
        <v>389</v>
      </c>
      <c r="I83" s="11">
        <v>3.0374999999999998E-3</v>
      </c>
      <c r="J83" s="11">
        <f>(0.002*(1050^2)/(9.81*(F83^2)*G83))^(1/3)</f>
        <v>0.5151975947473505</v>
      </c>
      <c r="K83" s="11">
        <v>2998</v>
      </c>
      <c r="L83" s="11">
        <v>66.16</v>
      </c>
      <c r="M83" s="11">
        <v>41.349999999999994</v>
      </c>
      <c r="N83" s="11">
        <f t="shared" si="14"/>
        <v>1.0303951894947011E-4</v>
      </c>
      <c r="O83" s="11">
        <f t="shared" si="15"/>
        <v>4.8797112389675039E-3</v>
      </c>
      <c r="P83" s="11">
        <f t="shared" si="16"/>
        <v>2.5759879737367522E-4</v>
      </c>
      <c r="Q83" s="11">
        <f t="shared" si="17"/>
        <v>1.2199278097418756E-2</v>
      </c>
      <c r="R83" s="11">
        <f t="shared" si="18"/>
        <v>7.2127663264629058E-4</v>
      </c>
      <c r="S83" s="11">
        <f t="shared" si="19"/>
        <v>3.4157978672772517E-2</v>
      </c>
      <c r="T83" s="11">
        <f>1.67*$E83/(((($K83/1000)-O83)*($H83/1000)*N83)+(O83*($H83/1000)*(0.0075+(O83*$G83/2))))</f>
        <v>2127.2382745296668</v>
      </c>
      <c r="U83" s="11">
        <f>1.67*$E83/(((($K83/1000)-Q83)*($H83/1000)*P83)+(Q83*($H83/1000)*(0.0075+(Q83*$G83/2))))</f>
        <v>851.82569985030852</v>
      </c>
      <c r="V83" s="11">
        <f>1.67*$E83/(((($K83/1000)-S83)*($H83/1000)*R83)+(S83*($H83/1000)*(0.0075+(S83*$G83/2))))</f>
        <v>305.22468495739844</v>
      </c>
      <c r="W83" s="11">
        <f t="shared" si="20"/>
        <v>24.398556194837514</v>
      </c>
    </row>
    <row r="84" spans="1:23">
      <c r="A84" s="1" t="s">
        <v>31</v>
      </c>
      <c r="B84" s="16">
        <v>14</v>
      </c>
      <c r="C84" s="11">
        <v>4.8461538461538458</v>
      </c>
      <c r="D84" s="11">
        <v>120.39999999999999</v>
      </c>
      <c r="E84" s="11">
        <v>0.15438199999999999</v>
      </c>
      <c r="F84" s="11">
        <v>255</v>
      </c>
      <c r="G84" s="13">
        <v>1.7531430000000001E-2</v>
      </c>
      <c r="H84" s="11">
        <v>401</v>
      </c>
      <c r="I84" s="11">
        <v>3.0374999999999998E-3</v>
      </c>
      <c r="J84" s="11">
        <f>(0.002*(1050^2)/(9.81*(F84^2)*G84))^(1/3)</f>
        <v>0.58203257868599334</v>
      </c>
      <c r="K84" s="11">
        <v>3150</v>
      </c>
      <c r="L84" s="11">
        <v>66.16</v>
      </c>
      <c r="M84" s="11"/>
      <c r="N84" s="11">
        <f t="shared" si="14"/>
        <v>1.1640651573719869E-4</v>
      </c>
      <c r="O84" s="11">
        <f t="shared" si="15"/>
        <v>6.6398756825426491E-3</v>
      </c>
      <c r="P84" s="11">
        <f t="shared" si="16"/>
        <v>2.9101628934299667E-4</v>
      </c>
      <c r="Q84" s="11">
        <f t="shared" si="17"/>
        <v>1.659968920635662E-2</v>
      </c>
      <c r="R84" s="11">
        <f t="shared" si="18"/>
        <v>8.1484561016039055E-4</v>
      </c>
      <c r="S84" s="11">
        <f t="shared" si="19"/>
        <v>4.6479129777798535E-2</v>
      </c>
      <c r="T84" s="11">
        <f>1.67*$E84/(((($K84/1000)-O84)*($H84/1000)*N84)+(O84*($H84/1000)*(0.0075+(O84*$G84/2))))</f>
        <v>1545.1769332304782</v>
      </c>
      <c r="U84" s="11">
        <f>1.67*$E84/(((($K84/1000)-Q84)*($H84/1000)*P84)+(Q84*($H84/1000)*(0.0075+(Q84*$G84/2))))</f>
        <v>618.93305989288035</v>
      </c>
      <c r="V84" s="11">
        <f>1.67*$E84/(((($K84/1000)-S84)*($H84/1000)*R84)+(S84*($H84/1000)*(0.0075+(S84*$G84/2))))</f>
        <v>221.97657726797092</v>
      </c>
      <c r="W84" s="11">
        <f t="shared" si="20"/>
        <v>33.199378412713244</v>
      </c>
    </row>
    <row r="85" spans="1:23">
      <c r="A85" s="1" t="s">
        <v>31</v>
      </c>
      <c r="B85" s="16">
        <v>15</v>
      </c>
      <c r="C85" s="11">
        <v>5.1923076923076916</v>
      </c>
      <c r="D85" s="11">
        <v>129</v>
      </c>
      <c r="E85" s="11">
        <v>0.13900499999999999</v>
      </c>
      <c r="F85" s="11">
        <v>257</v>
      </c>
      <c r="G85" s="13">
        <v>1.5509225999999999E-2</v>
      </c>
      <c r="H85" s="11">
        <v>420</v>
      </c>
      <c r="I85" s="11">
        <v>3.0374999999999998E-3</v>
      </c>
      <c r="J85" s="11">
        <f>(0.002*(1050^2)/(9.81*(F85^2)*G85))^(1/3)</f>
        <v>0.60315334181261193</v>
      </c>
      <c r="K85" s="11">
        <v>3352</v>
      </c>
      <c r="L85" s="11">
        <v>66.16</v>
      </c>
      <c r="M85" s="11"/>
      <c r="N85" s="11">
        <f t="shared" si="14"/>
        <v>1.2063066836252239E-4</v>
      </c>
      <c r="O85" s="11">
        <f t="shared" si="15"/>
        <v>7.7779941025117819E-3</v>
      </c>
      <c r="P85" s="11">
        <f t="shared" si="16"/>
        <v>3.0157667090630595E-4</v>
      </c>
      <c r="Q85" s="11">
        <f t="shared" si="17"/>
        <v>1.9444985256279454E-2</v>
      </c>
      <c r="R85" s="11">
        <f t="shared" si="18"/>
        <v>8.4441467853765665E-4</v>
      </c>
      <c r="S85" s="11">
        <f t="shared" si="19"/>
        <v>5.4445958717582468E-2</v>
      </c>
      <c r="T85" s="11">
        <f>1.67*$E85/(((($K85/1000)-O85)*($H85/1000)*N85)+(O85*($H85/1000)*(0.0075+(O85*$G85/2))))</f>
        <v>1195.773804314993</v>
      </c>
      <c r="U85" s="11">
        <f>1.67*$E85/(((($K85/1000)-Q85)*($H85/1000)*P85)+(Q85*($H85/1000)*(0.0075+(Q85*$G85/2))))</f>
        <v>479.03882599144924</v>
      </c>
      <c r="V85" s="11">
        <f>1.67*$E85/(((($K85/1000)-S85)*($H85/1000)*R85)+(S85*($H85/1000)*(0.0075+(S85*$G85/2))))</f>
        <v>171.87148007901729</v>
      </c>
      <c r="W85" s="11">
        <f t="shared" si="20"/>
        <v>38.889970512558911</v>
      </c>
    </row>
    <row r="86" spans="1:23">
      <c r="A86" s="1" t="s">
        <v>31</v>
      </c>
      <c r="B86" s="16">
        <v>16</v>
      </c>
      <c r="C86" s="11">
        <v>5.5384615384615383</v>
      </c>
      <c r="D86" s="11">
        <v>137.6</v>
      </c>
      <c r="E86" s="11">
        <v>0.13011500000000001</v>
      </c>
      <c r="F86" s="11">
        <v>210</v>
      </c>
      <c r="G86" s="13">
        <v>1.6881447000000001E-2</v>
      </c>
      <c r="H86" s="11">
        <v>427</v>
      </c>
      <c r="I86" s="11">
        <v>3.0374999999999998E-3</v>
      </c>
      <c r="J86" s="11">
        <f>(0.002*(1050^2)/(9.81*(F86^2)*G86))^(1/3)</f>
        <v>0.6708577518160912</v>
      </c>
      <c r="K86" s="11">
        <v>3846</v>
      </c>
      <c r="L86" s="11">
        <v>66.16</v>
      </c>
      <c r="M86" s="11"/>
      <c r="N86" s="11">
        <f t="shared" si="14"/>
        <v>1.3417155036321823E-4</v>
      </c>
      <c r="O86" s="11">
        <f t="shared" si="15"/>
        <v>7.9478702485170985E-3</v>
      </c>
      <c r="P86" s="11">
        <f t="shared" si="16"/>
        <v>3.3542887590804561E-4</v>
      </c>
      <c r="Q86" s="11">
        <f t="shared" si="17"/>
        <v>1.9869675621292746E-2</v>
      </c>
      <c r="R86" s="11">
        <f t="shared" si="18"/>
        <v>9.3920085254252763E-4</v>
      </c>
      <c r="S86" s="11">
        <f t="shared" si="19"/>
        <v>5.563509173961969E-2</v>
      </c>
      <c r="T86" s="11">
        <f>1.67*$E86/(((($K86/1000)-O86)*($H86/1000)*N86)+(O86*($H86/1000)*(0.0075+(O86*$G86/2))))</f>
        <v>884.85657266320266</v>
      </c>
      <c r="U86" s="11">
        <f>1.67*$E86/(((($K86/1000)-Q86)*($H86/1000)*P86)+(Q86*($H86/1000)*(0.0075+(Q86*$G86/2))))</f>
        <v>354.43553795348959</v>
      </c>
      <c r="V86" s="11">
        <f>1.67*$E86/(((($K86/1000)-S86)*($H86/1000)*R86)+(S86*($H86/1000)*(0.0075+(S86*$G86/2))))</f>
        <v>127.11519157704409</v>
      </c>
      <c r="W86" s="11">
        <f t="shared" si="20"/>
        <v>39.739351242585492</v>
      </c>
    </row>
    <row r="87" spans="1:23">
      <c r="A87" s="1" t="s">
        <v>31</v>
      </c>
      <c r="B87" s="16">
        <v>17</v>
      </c>
      <c r="C87" s="11">
        <v>5.884615384615385</v>
      </c>
      <c r="D87" s="11">
        <v>146.19999999999999</v>
      </c>
      <c r="E87" s="11">
        <v>0.120796</v>
      </c>
      <c r="F87" s="11">
        <v>260</v>
      </c>
      <c r="G87" s="13">
        <v>1.7790041999999999E-2</v>
      </c>
      <c r="H87" s="11">
        <v>464</v>
      </c>
      <c r="I87" s="11">
        <v>3.0374999999999998E-3</v>
      </c>
      <c r="J87" s="11">
        <f>(0.002*(1050^2)/(9.81*(F87^2)*G87))^(1/3)</f>
        <v>0.57174885782391149</v>
      </c>
      <c r="K87" s="11">
        <v>3966</v>
      </c>
      <c r="L87" s="11">
        <v>66.16</v>
      </c>
      <c r="M87" s="11">
        <v>74.430000000000007</v>
      </c>
      <c r="N87" s="11">
        <f t="shared" si="14"/>
        <v>1.1434977156478231E-4</v>
      </c>
      <c r="O87" s="11">
        <f t="shared" si="15"/>
        <v>6.4277403934618208E-3</v>
      </c>
      <c r="P87" s="11">
        <f t="shared" si="16"/>
        <v>2.8587442891195574E-4</v>
      </c>
      <c r="Q87" s="11">
        <f t="shared" si="17"/>
        <v>1.606935098365455E-2</v>
      </c>
      <c r="R87" s="11">
        <f t="shared" si="18"/>
        <v>8.0044840095347598E-4</v>
      </c>
      <c r="S87" s="11">
        <f t="shared" si="19"/>
        <v>4.4994182754232732E-2</v>
      </c>
      <c r="T87" s="11">
        <f>1.67*$E87/(((($K87/1000)-O87)*($H87/1000)*N87)+(O87*($H87/1000)*(0.0075+(O87*$G87/2))))</f>
        <v>867.17852835791518</v>
      </c>
      <c r="U87" s="11">
        <f>1.67*$E87/(((($K87/1000)-Q87)*($H87/1000)*P87)+(Q87*($H87/1000)*(0.0075+(Q87*$G87/2))))</f>
        <v>347.25323133185833</v>
      </c>
      <c r="V87" s="11">
        <f>1.67*$E87/(((($K87/1000)-S87)*($H87/1000)*R87)+(S87*($H87/1000)*(0.0075+(S87*$G87/2))))</f>
        <v>124.42991124470279</v>
      </c>
      <c r="W87" s="11">
        <f t="shared" si="20"/>
        <v>32.138701967309103</v>
      </c>
    </row>
    <row r="88" spans="1:23">
      <c r="A88" s="1" t="s">
        <v>31</v>
      </c>
      <c r="B88" s="16">
        <v>18</v>
      </c>
      <c r="C88" s="11">
        <v>6.2307692307692308</v>
      </c>
      <c r="D88" s="11">
        <v>154.79999999999998</v>
      </c>
      <c r="E88" s="11">
        <v>0.13617000000000001</v>
      </c>
      <c r="F88" s="11">
        <v>260</v>
      </c>
      <c r="G88" s="13">
        <v>1.9072143E-2</v>
      </c>
      <c r="H88" s="11">
        <v>616</v>
      </c>
      <c r="I88" s="11">
        <v>3.0374999999999998E-3</v>
      </c>
      <c r="J88" s="11">
        <f>(0.002*(1050^2)/(9.81*(F88^2)*G88))^(1/3)</f>
        <v>0.55863884619178028</v>
      </c>
      <c r="K88" s="11">
        <v>4154</v>
      </c>
      <c r="L88" s="11">
        <v>66.16</v>
      </c>
      <c r="M88" s="11">
        <v>82.699999999999989</v>
      </c>
      <c r="N88" s="11">
        <f t="shared" si="14"/>
        <v>1.1172776923835606E-4</v>
      </c>
      <c r="O88" s="11">
        <f t="shared" si="15"/>
        <v>5.8581654530566419E-3</v>
      </c>
      <c r="P88" s="11">
        <f t="shared" si="16"/>
        <v>2.7931942309589012E-4</v>
      </c>
      <c r="Q88" s="11">
        <f t="shared" si="17"/>
        <v>1.4645413632641604E-2</v>
      </c>
      <c r="R88" s="11">
        <f t="shared" si="18"/>
        <v>7.8209438466849237E-4</v>
      </c>
      <c r="S88" s="11">
        <f t="shared" si="19"/>
        <v>4.1007158171396489E-2</v>
      </c>
      <c r="T88" s="11">
        <f>1.67*$E88/(((($K88/1000)-O88)*($H88/1000)*N88)+(O88*($H88/1000)*(0.0075+(O88*$G88/2))))</f>
        <v>727.08917325164566</v>
      </c>
      <c r="U88" s="11">
        <f>1.67*$E88/(((($K88/1000)-Q88)*($H88/1000)*P88)+(Q88*($H88/1000)*(0.0075+(Q88*$G88/2))))</f>
        <v>291.11713292214273</v>
      </c>
      <c r="V88" s="11">
        <f>1.67*$E88/(((($K88/1000)-S88)*($H88/1000)*R88)+(S88*($H88/1000)*(0.0075+(S88*$G88/2))))</f>
        <v>104.27314358121534</v>
      </c>
      <c r="W88" s="11">
        <f t="shared" si="20"/>
        <v>29.290827265283209</v>
      </c>
    </row>
    <row r="89" spans="1:23">
      <c r="A89" s="1" t="s">
        <v>31</v>
      </c>
      <c r="B89" s="16">
        <v>19</v>
      </c>
      <c r="C89" s="11">
        <v>6.5769230769230766</v>
      </c>
      <c r="D89" s="11">
        <v>163.4</v>
      </c>
      <c r="E89" s="11">
        <v>0.12479</v>
      </c>
      <c r="F89" s="11">
        <v>260</v>
      </c>
      <c r="G89" s="13">
        <v>1.7846368000000001E-2</v>
      </c>
      <c r="H89" s="11">
        <v>616</v>
      </c>
      <c r="I89" s="11">
        <v>3.0374999999999998E-3</v>
      </c>
      <c r="J89" s="11">
        <f>(0.002*(1050^2)/(9.81*(F89^2)*G89))^(1/3)</f>
        <v>0.57114671352259461</v>
      </c>
      <c r="K89" s="11">
        <v>4154</v>
      </c>
      <c r="L89" s="11">
        <v>66.16</v>
      </c>
      <c r="M89" s="11"/>
      <c r="N89" s="11">
        <f t="shared" si="14"/>
        <v>1.1422934270451893E-4</v>
      </c>
      <c r="O89" s="11">
        <f t="shared" si="15"/>
        <v>6.40070532584103E-3</v>
      </c>
      <c r="P89" s="11">
        <f t="shared" si="16"/>
        <v>2.8557335676129733E-4</v>
      </c>
      <c r="Q89" s="11">
        <f t="shared" si="17"/>
        <v>1.6001763314602575E-2</v>
      </c>
      <c r="R89" s="11">
        <f t="shared" si="18"/>
        <v>7.9960539893163241E-4</v>
      </c>
      <c r="S89" s="11">
        <f t="shared" si="19"/>
        <v>4.4804937280887198E-2</v>
      </c>
      <c r="T89" s="11">
        <f>1.67*$E89/(((($K89/1000)-O89)*($H89/1000)*N89)+(O89*($H89/1000)*(0.0075+(O89*$G89/2))))</f>
        <v>647.92030096609915</v>
      </c>
      <c r="U89" s="11">
        <f>1.67*$E89/(((($K89/1000)-Q89)*($H89/1000)*P89)+(Q89*($H89/1000)*(0.0075+(Q89*$G89/2))))</f>
        <v>259.44058539421883</v>
      </c>
      <c r="V89" s="11">
        <f>1.67*$E89/(((($K89/1000)-S89)*($H89/1000)*R89)+(S89*($H89/1000)*(0.0075+(S89*$G89/2))))</f>
        <v>92.950510222206887</v>
      </c>
      <c r="W89" s="11">
        <f t="shared" si="20"/>
        <v>32.003526629205147</v>
      </c>
    </row>
    <row r="90" spans="1:23">
      <c r="A90" s="1" t="s">
        <v>31</v>
      </c>
      <c r="B90" s="16">
        <v>20</v>
      </c>
      <c r="C90" s="11">
        <v>6.9230769230769234</v>
      </c>
      <c r="D90" s="11">
        <v>172</v>
      </c>
      <c r="E90" s="11">
        <v>0.11983000000000001</v>
      </c>
      <c r="F90" s="11">
        <v>288</v>
      </c>
      <c r="G90" s="13">
        <v>1.741316E-2</v>
      </c>
      <c r="H90" s="11">
        <v>640</v>
      </c>
      <c r="I90" s="11">
        <v>3.0374999999999998E-3</v>
      </c>
      <c r="J90" s="11">
        <f>(0.002*(1050^2)/(9.81*(F90^2)*G90))^(1/3)</f>
        <v>0.53788860021432272</v>
      </c>
      <c r="K90" s="11">
        <v>4452</v>
      </c>
      <c r="L90" s="11">
        <v>66.16</v>
      </c>
      <c r="M90" s="11">
        <v>99.239999999999981</v>
      </c>
      <c r="N90" s="11">
        <f t="shared" si="14"/>
        <v>1.0757772004286454E-4</v>
      </c>
      <c r="O90" s="11">
        <f t="shared" si="15"/>
        <v>6.1779550663328504E-3</v>
      </c>
      <c r="P90" s="11">
        <f t="shared" si="16"/>
        <v>2.6894430010716136E-4</v>
      </c>
      <c r="Q90" s="11">
        <f t="shared" si="17"/>
        <v>1.5444887665832126E-2</v>
      </c>
      <c r="R90" s="11">
        <f t="shared" si="18"/>
        <v>7.5304404030005184E-4</v>
      </c>
      <c r="S90" s="11">
        <f t="shared" si="19"/>
        <v>4.3245685464329955E-2</v>
      </c>
      <c r="T90" s="11">
        <f>1.67*$E90/(((($K90/1000)-O90)*($H90/1000)*N90)+(O90*($H90/1000)*(0.0075+(O90*$G90/2))))</f>
        <v>595.6535578798829</v>
      </c>
      <c r="U90" s="11">
        <f>1.67*$E90/(((($K90/1000)-Q90)*($H90/1000)*P90)+(Q90*($H90/1000)*(0.0075+(Q90*$G90/2))))</f>
        <v>238.48788046081023</v>
      </c>
      <c r="V90" s="11">
        <f>1.67*$E90/(((($K90/1000)-S90)*($H90/1000)*R90)+(S90*($H90/1000)*(0.0075+(S90*$G90/2))))</f>
        <v>85.41780093898258</v>
      </c>
      <c r="W90" s="11">
        <f t="shared" si="20"/>
        <v>30.889775331664254</v>
      </c>
    </row>
    <row r="91" spans="1:23">
      <c r="A91" s="1" t="s">
        <v>31</v>
      </c>
      <c r="B91" s="16">
        <v>21</v>
      </c>
      <c r="C91" s="11">
        <v>7.2692307692307692</v>
      </c>
      <c r="D91" s="11">
        <v>180.6</v>
      </c>
      <c r="E91" s="11">
        <v>0.14919199999999999</v>
      </c>
      <c r="F91" s="11">
        <v>288</v>
      </c>
      <c r="G91" s="13">
        <v>1.6671732000000002E-2</v>
      </c>
      <c r="H91" s="11">
        <v>628</v>
      </c>
      <c r="I91" s="11">
        <v>3.0374999999999998E-3</v>
      </c>
      <c r="J91" s="11">
        <f>(0.002*(1050^2)/(9.81*(F91^2)*G91))^(1/3)</f>
        <v>0.54574692435894845</v>
      </c>
      <c r="K91" s="11">
        <v>3915</v>
      </c>
      <c r="L91" s="11">
        <v>66.16</v>
      </c>
      <c r="M91" s="11">
        <v>107.50999999999999</v>
      </c>
      <c r="N91" s="11">
        <f t="shared" si="14"/>
        <v>1.0914938487178969E-4</v>
      </c>
      <c r="O91" s="11">
        <f t="shared" si="15"/>
        <v>6.5469733361710521E-3</v>
      </c>
      <c r="P91" s="11">
        <f t="shared" si="16"/>
        <v>2.7287346217947425E-4</v>
      </c>
      <c r="Q91" s="11">
        <f t="shared" si="17"/>
        <v>1.6367433340427631E-2</v>
      </c>
      <c r="R91" s="11">
        <f t="shared" si="18"/>
        <v>7.6404569410252771E-4</v>
      </c>
      <c r="S91" s="11">
        <f t="shared" si="19"/>
        <v>4.5828813353197356E-2</v>
      </c>
      <c r="T91" s="11">
        <f>1.67*$E91/(((($K91/1000)-O91)*($H91/1000)*N91)+(O91*($H91/1000)*(0.0075+(O91*$G91/2))))</f>
        <v>833.36691198665392</v>
      </c>
      <c r="U91" s="11">
        <f>1.67*$E91/(((($K91/1000)-Q91)*($H91/1000)*P91)+(Q91*($H91/1000)*(0.0075+(Q91*$G91/2))))</f>
        <v>333.7224658905842</v>
      </c>
      <c r="V91" s="11">
        <f>1.67*$E91/(((($K91/1000)-S91)*($H91/1000)*R91)+(S91*($H91/1000)*(0.0075+(S91*$G91/2))))</f>
        <v>119.59095273562232</v>
      </c>
      <c r="W91" s="11">
        <f t="shared" si="20"/>
        <v>32.734866680855255</v>
      </c>
    </row>
    <row r="92" spans="1:23">
      <c r="A92" s="1" t="s">
        <v>31</v>
      </c>
      <c r="B92" s="16">
        <v>22</v>
      </c>
      <c r="C92" s="11">
        <v>7.615384615384615</v>
      </c>
      <c r="D92" s="11">
        <v>189.2</v>
      </c>
      <c r="E92" s="11">
        <v>0.151336</v>
      </c>
      <c r="F92" s="11">
        <v>288</v>
      </c>
      <c r="G92" s="13">
        <v>1.3856444000000001E-2</v>
      </c>
      <c r="H92" s="11">
        <v>622</v>
      </c>
      <c r="I92" s="11">
        <v>3.0374999999999998E-3</v>
      </c>
      <c r="J92" s="11">
        <f>(0.002*(1050^2)/(9.81*(F92^2)*G92))^(1/3)</f>
        <v>0.58045373045222748</v>
      </c>
      <c r="K92" s="11">
        <v>4263</v>
      </c>
      <c r="L92" s="11">
        <v>66.16</v>
      </c>
      <c r="M92" s="11">
        <v>115.78</v>
      </c>
      <c r="N92" s="11">
        <f t="shared" si="14"/>
        <v>1.1609074609044551E-4</v>
      </c>
      <c r="O92" s="11">
        <f t="shared" si="15"/>
        <v>8.378105240453142E-3</v>
      </c>
      <c r="P92" s="11">
        <f t="shared" si="16"/>
        <v>2.9022686522611372E-4</v>
      </c>
      <c r="Q92" s="11">
        <f t="shared" si="17"/>
        <v>2.0945263101132851E-2</v>
      </c>
      <c r="R92" s="11">
        <f t="shared" si="18"/>
        <v>8.1263522263311835E-4</v>
      </c>
      <c r="S92" s="11">
        <f t="shared" si="19"/>
        <v>5.8646736683171982E-2</v>
      </c>
      <c r="T92" s="11">
        <f>1.67*$E92/(((($K92/1000)-O92)*($H92/1000)*N92)+(O92*($H92/1000)*(0.0075+(O92*$G92/2))))</f>
        <v>729.15973658765722</v>
      </c>
      <c r="U92" s="11">
        <f>1.67*$E92/(((($K92/1000)-Q92)*($H92/1000)*P92)+(Q92*($H92/1000)*(0.0075+(Q92*$G92/2))))</f>
        <v>292.04620016425434</v>
      </c>
      <c r="V92" s="11">
        <f>1.67*$E92/(((($K92/1000)-S92)*($H92/1000)*R92)+(S92*($H92/1000)*(0.0075+(S92*$G92/2))))</f>
        <v>104.71398353100469</v>
      </c>
      <c r="W92" s="11">
        <f t="shared" si="20"/>
        <v>41.890526202265704</v>
      </c>
    </row>
    <row r="93" spans="1:23">
      <c r="A93" s="1" t="s">
        <v>31</v>
      </c>
      <c r="B93" s="16">
        <v>23</v>
      </c>
      <c r="C93" s="11">
        <v>7.9615384615384617</v>
      </c>
      <c r="D93" s="11">
        <v>197.79999999999998</v>
      </c>
      <c r="E93" s="11">
        <v>0.14765500000000001</v>
      </c>
      <c r="F93" s="11">
        <v>91</v>
      </c>
      <c r="G93" s="13">
        <v>1.2887739E-2</v>
      </c>
      <c r="H93" s="11">
        <v>653</v>
      </c>
      <c r="I93" s="11">
        <v>3.0374999999999998E-3</v>
      </c>
      <c r="J93" s="11">
        <f>(0.002*(1050^2)/(9.81*(F93^2)*G93))^(1/3)</f>
        <v>1.2818189561314062</v>
      </c>
      <c r="K93" s="11">
        <v>4515</v>
      </c>
      <c r="L93" s="11">
        <v>66.16</v>
      </c>
      <c r="M93" s="11">
        <v>124.04999999999998</v>
      </c>
      <c r="N93" s="11">
        <f t="shared" si="14"/>
        <v>2.5636379122628123E-4</v>
      </c>
      <c r="O93" s="11">
        <f t="shared" si="15"/>
        <v>1.9892068828076145E-2</v>
      </c>
      <c r="P93" s="11">
        <f t="shared" si="16"/>
        <v>6.4090947806570307E-4</v>
      </c>
      <c r="Q93" s="11">
        <f t="shared" si="17"/>
        <v>4.9730172070190364E-2</v>
      </c>
      <c r="R93" s="11">
        <f t="shared" si="18"/>
        <v>1.7945465385839686E-3</v>
      </c>
      <c r="S93" s="11">
        <f t="shared" si="19"/>
        <v>0.13924448179653301</v>
      </c>
      <c r="T93" s="11">
        <f>1.67*$E93/(((($K93/1000)-O93)*($H93/1000)*N93)+(O93*($H93/1000)*(0.0075+(O93*$G93/2))))</f>
        <v>289.55616544923492</v>
      </c>
      <c r="U93" s="11">
        <f>1.67*$E93/(((($K93/1000)-Q93)*($H93/1000)*P93)+(Q93*($H93/1000)*(0.0075+(Q93*$G93/2))))</f>
        <v>116.1631469652437</v>
      </c>
      <c r="V93" s="11">
        <f>1.67*$E93/(((($K93/1000)-S93)*($H93/1000)*R93)+(S93*($H93/1000)*(0.0075+(S93*$G93/2))))</f>
        <v>41.856186192705295</v>
      </c>
      <c r="W93" s="11">
        <f t="shared" si="20"/>
        <v>99.460344140380727</v>
      </c>
    </row>
    <row r="94" spans="1:23">
      <c r="A94" s="1" t="s">
        <v>31</v>
      </c>
      <c r="B94" s="16">
        <v>24</v>
      </c>
      <c r="C94" s="11">
        <v>8.3076923076923084</v>
      </c>
      <c r="D94" s="11">
        <v>206.39999999999998</v>
      </c>
      <c r="E94" s="11">
        <v>0.13370399999999999</v>
      </c>
      <c r="F94" s="11">
        <v>91</v>
      </c>
      <c r="G94" s="13">
        <v>1.3172254E-2</v>
      </c>
      <c r="H94" s="11">
        <v>766</v>
      </c>
      <c r="I94" s="11">
        <v>3.0374999999999998E-3</v>
      </c>
      <c r="J94" s="11">
        <f>(0.002*(1050^2)/(9.81*(F94^2)*G94))^(1/3)</f>
        <v>1.2725227882477317</v>
      </c>
      <c r="K94" s="11">
        <v>5217</v>
      </c>
      <c r="L94" s="11">
        <v>66.16</v>
      </c>
      <c r="M94" s="11"/>
      <c r="N94" s="11">
        <f t="shared" si="14"/>
        <v>2.5450455764954635E-4</v>
      </c>
      <c r="O94" s="11">
        <f t="shared" si="15"/>
        <v>1.9321261011938151E-2</v>
      </c>
      <c r="P94" s="11">
        <f t="shared" si="16"/>
        <v>6.3626139412386587E-4</v>
      </c>
      <c r="Q94" s="11">
        <f t="shared" si="17"/>
        <v>4.8303152529845378E-2</v>
      </c>
      <c r="R94" s="11">
        <f t="shared" si="18"/>
        <v>1.7815319035468242E-3</v>
      </c>
      <c r="S94" s="11">
        <f t="shared" si="19"/>
        <v>0.13524882708356703</v>
      </c>
      <c r="T94" s="11">
        <f>1.67*$E94/(((($K94/1000)-O94)*($H94/1000)*N94)+(O94*($H94/1000)*(0.0075+(O94*$G94/2))))</f>
        <v>198.26925286410849</v>
      </c>
      <c r="U94" s="11">
        <f>1.67*$E94/(((($K94/1000)-Q94)*($H94/1000)*P94)+(Q94*($H94/1000)*(0.0075+(Q94*$G94/2))))</f>
        <v>79.507145489625458</v>
      </c>
      <c r="V94" s="11">
        <f>1.67*$E94/(((($K94/1000)-S94)*($H94/1000)*R94)+(S94*($H94/1000)*(0.0075+(S94*$G94/2))))</f>
        <v>28.611265381151256</v>
      </c>
      <c r="W94" s="11">
        <f t="shared" si="20"/>
        <v>96.606305059690754</v>
      </c>
    </row>
    <row r="95" spans="1:23">
      <c r="A95" s="1" t="s">
        <v>31</v>
      </c>
      <c r="B95" s="16">
        <v>25</v>
      </c>
      <c r="C95" s="11">
        <v>8.6538461538461533</v>
      </c>
      <c r="D95" s="11">
        <v>215</v>
      </c>
      <c r="E95" s="11">
        <v>0.11953900000000001</v>
      </c>
      <c r="F95" s="11">
        <v>91</v>
      </c>
      <c r="G95" s="13">
        <v>1.2858646E-2</v>
      </c>
      <c r="H95" s="11">
        <v>766</v>
      </c>
      <c r="I95" s="11">
        <v>3.0374999999999998E-3</v>
      </c>
      <c r="J95" s="11">
        <f>(0.002*(1050^2)/(9.81*(F95^2)*G95))^(1/3)</f>
        <v>1.2827849435179912</v>
      </c>
      <c r="K95" s="11">
        <v>5217</v>
      </c>
      <c r="L95" s="11">
        <v>66.16</v>
      </c>
      <c r="M95" s="11"/>
      <c r="N95" s="11">
        <f t="shared" si="14"/>
        <v>2.5655698870359828E-4</v>
      </c>
      <c r="O95" s="11">
        <f t="shared" si="15"/>
        <v>1.9952099832563887E-2</v>
      </c>
      <c r="P95" s="11">
        <f t="shared" si="16"/>
        <v>6.4139247175899565E-4</v>
      </c>
      <c r="Q95" s="11">
        <f t="shared" si="17"/>
        <v>4.9880249581409714E-2</v>
      </c>
      <c r="R95" s="11">
        <f t="shared" si="18"/>
        <v>1.7958989209251877E-3</v>
      </c>
      <c r="S95" s="11">
        <f t="shared" si="19"/>
        <v>0.13966469882794719</v>
      </c>
      <c r="T95" s="11">
        <f>1.67*$E95/(((($K95/1000)-O95)*($H95/1000)*N95)+(O95*($H95/1000)*(0.0075+(O95*$G95/2))))</f>
        <v>175.43378081522934</v>
      </c>
      <c r="U95" s="11">
        <f>1.67*$E95/(((($K95/1000)-Q95)*($H95/1000)*P95)+(Q95*($H95/1000)*(0.0075+(Q95*$G95/2))))</f>
        <v>70.355334420832634</v>
      </c>
      <c r="V95" s="11">
        <f>1.67*$E95/(((($K95/1000)-S95)*($H95/1000)*R95)+(S95*($H95/1000)*(0.0075+(S95*$G95/2))))</f>
        <v>25.323749387145646</v>
      </c>
      <c r="W95" s="11">
        <f t="shared" si="20"/>
        <v>99.760499162819414</v>
      </c>
    </row>
    <row r="96" spans="1:23">
      <c r="A96" s="1" t="s">
        <v>31</v>
      </c>
      <c r="B96" s="16">
        <v>26</v>
      </c>
      <c r="C96" s="11">
        <v>9</v>
      </c>
      <c r="D96" s="11">
        <v>223.6</v>
      </c>
      <c r="E96" s="11">
        <v>0.11505899999999999</v>
      </c>
      <c r="F96" s="11">
        <v>91</v>
      </c>
      <c r="G96" s="13">
        <v>1.2065355E-2</v>
      </c>
      <c r="H96" s="11">
        <v>766</v>
      </c>
      <c r="I96" s="11">
        <v>3.0374999999999998E-3</v>
      </c>
      <c r="J96" s="11">
        <f>(0.002*(1050^2)/(9.81*(F96^2)*G96))^(1/3)</f>
        <v>1.3103044994771196</v>
      </c>
      <c r="K96" s="11">
        <v>5217</v>
      </c>
      <c r="L96" s="11">
        <v>66.16</v>
      </c>
      <c r="M96" s="11"/>
      <c r="N96" s="11">
        <f t="shared" si="14"/>
        <v>2.6206089989542391E-4</v>
      </c>
      <c r="O96" s="11">
        <f t="shared" si="15"/>
        <v>2.1720115147496607E-2</v>
      </c>
      <c r="P96" s="11">
        <f t="shared" si="16"/>
        <v>6.5515224973855979E-4</v>
      </c>
      <c r="Q96" s="11">
        <f t="shared" si="17"/>
        <v>5.4300287868741519E-2</v>
      </c>
      <c r="R96" s="11">
        <f t="shared" si="18"/>
        <v>1.8344262992679673E-3</v>
      </c>
      <c r="S96" s="11">
        <f t="shared" si="19"/>
        <v>0.15204080603247624</v>
      </c>
      <c r="T96" s="11">
        <f>1.67*$E96/(((($K96/1000)-O96)*($H96/1000)*N96)+(O96*($H96/1000)*(0.0075+(O96*$G96/2))))</f>
        <v>164.24978970477872</v>
      </c>
      <c r="U96" s="11">
        <f>1.67*$E96/(((($K96/1000)-Q96)*($H96/1000)*P96)+(Q96*($H96/1000)*(0.0075+(Q96*$G96/2))))</f>
        <v>65.884078983009786</v>
      </c>
      <c r="V96" s="11">
        <f>1.67*$E96/(((($K96/1000)-S96)*($H96/1000)*R96)+(S96*($H96/1000)*(0.0075+(S96*$G96/2))))</f>
        <v>23.729576978967454</v>
      </c>
      <c r="W96" s="11">
        <f t="shared" si="20"/>
        <v>108.60057573748303</v>
      </c>
    </row>
    <row r="97" spans="1:23">
      <c r="A97" s="1" t="s">
        <v>31</v>
      </c>
      <c r="B97" s="16">
        <v>27</v>
      </c>
      <c r="C97" s="11">
        <v>9.3461538461538467</v>
      </c>
      <c r="D97" s="11">
        <v>232.2</v>
      </c>
      <c r="E97" s="11">
        <v>0.11835</v>
      </c>
      <c r="F97" s="11">
        <v>91</v>
      </c>
      <c r="G97" s="13">
        <v>1.1494132000000001E-2</v>
      </c>
      <c r="H97" s="11">
        <v>766</v>
      </c>
      <c r="I97" s="11">
        <v>3.0374999999999998E-3</v>
      </c>
      <c r="J97" s="11">
        <f>(0.002*(1050^2)/(9.81*(F97^2)*G97))^(1/3)</f>
        <v>1.3316605695690935</v>
      </c>
      <c r="K97" s="11">
        <v>5217</v>
      </c>
      <c r="L97" s="11">
        <v>66.16</v>
      </c>
      <c r="M97" s="11">
        <v>157.13</v>
      </c>
      <c r="N97" s="11">
        <f t="shared" si="14"/>
        <v>2.6633211391381874E-4</v>
      </c>
      <c r="O97" s="11">
        <f t="shared" si="15"/>
        <v>2.3171137578185001E-2</v>
      </c>
      <c r="P97" s="11">
        <f t="shared" si="16"/>
        <v>6.6583028478454671E-4</v>
      </c>
      <c r="Q97" s="11">
        <f t="shared" si="17"/>
        <v>5.7927843945462493E-2</v>
      </c>
      <c r="R97" s="11">
        <f t="shared" si="18"/>
        <v>1.8643247973967308E-3</v>
      </c>
      <c r="S97" s="11">
        <f t="shared" si="19"/>
        <v>0.16219796304729497</v>
      </c>
      <c r="T97" s="11">
        <f>1.67*$E97/(((($K97/1000)-O97)*($H97/1000)*N97)+(O97*($H97/1000)*(0.0075+(O97*$G97/2))))</f>
        <v>165.38224972584521</v>
      </c>
      <c r="U97" s="11">
        <f>1.67*$E97/(((($K97/1000)-Q97)*($H97/1000)*P97)+(Q97*($H97/1000)*(0.0075+(Q97*$G97/2))))</f>
        <v>66.349735778759396</v>
      </c>
      <c r="V97" s="11">
        <f>1.67*$E97/(((($K97/1000)-S97)*($H97/1000)*R97)+(S97*($H97/1000)*(0.0075+(S97*$G97/2))))</f>
        <v>23.909762462027533</v>
      </c>
      <c r="W97" s="11">
        <f t="shared" si="20"/>
        <v>115.85568789092498</v>
      </c>
    </row>
    <row r="98" spans="1:23">
      <c r="A98" s="1" t="s">
        <v>31</v>
      </c>
      <c r="B98" s="16">
        <v>28</v>
      </c>
      <c r="C98" s="11">
        <v>9.6923076923076916</v>
      </c>
      <c r="D98" s="11">
        <v>240.79999999999998</v>
      </c>
      <c r="E98" s="11">
        <v>0.11663</v>
      </c>
      <c r="F98" s="11">
        <v>91</v>
      </c>
      <c r="G98" s="13">
        <v>1.0831548E-2</v>
      </c>
      <c r="H98" s="11">
        <v>766</v>
      </c>
      <c r="I98" s="11">
        <v>3.0374999999999998E-3</v>
      </c>
      <c r="J98" s="11">
        <f>(0.002*(1050^2)/(9.81*(F98^2)*G98))^(1/3)</f>
        <v>1.3582782853151862</v>
      </c>
      <c r="K98" s="11">
        <v>5465</v>
      </c>
      <c r="L98" s="11">
        <v>66.16</v>
      </c>
      <c r="M98" s="11">
        <v>165.4</v>
      </c>
      <c r="N98" s="11">
        <f t="shared" si="14"/>
        <v>2.7165565706303721E-4</v>
      </c>
      <c r="O98" s="11">
        <f t="shared" si="15"/>
        <v>2.5080039996410227E-2</v>
      </c>
      <c r="P98" s="11">
        <f t="shared" si="16"/>
        <v>6.7913914265759314E-4</v>
      </c>
      <c r="Q98" s="11">
        <f t="shared" si="17"/>
        <v>6.2700099991025576E-2</v>
      </c>
      <c r="R98" s="11">
        <f t="shared" si="18"/>
        <v>1.9015895994412607E-3</v>
      </c>
      <c r="S98" s="11">
        <f t="shared" si="19"/>
        <v>0.17556027997487161</v>
      </c>
      <c r="T98" s="11">
        <f>1.67*$E98/(((($K98/1000)-O98)*($H98/1000)*N98)+(O98*($H98/1000)*(0.0075+(O98*$G98/2))))</f>
        <v>152.32307258803556</v>
      </c>
      <c r="U98" s="11">
        <f>1.67*$E98/(((($K98/1000)-Q98)*($H98/1000)*P98)+(Q98*($H98/1000)*(0.0075+(Q98*$G98/2))))</f>
        <v>61.116311503718499</v>
      </c>
      <c r="V98" s="11">
        <f>1.67*$E98/(((($K98/1000)-S98)*($H98/1000)*R98)+(S98*($H98/1000)*(0.0075+(S98*$G98/2))))</f>
        <v>22.030184360686281</v>
      </c>
      <c r="W98" s="11">
        <f t="shared" si="20"/>
        <v>125.40019998205116</v>
      </c>
    </row>
    <row r="99" spans="1:23">
      <c r="A99" s="1" t="s">
        <v>31</v>
      </c>
      <c r="B99" s="16">
        <v>29</v>
      </c>
      <c r="C99" s="11">
        <v>10.038461538461538</v>
      </c>
      <c r="D99" s="11">
        <v>249.39999999999998</v>
      </c>
      <c r="E99" s="11">
        <v>0.114135</v>
      </c>
      <c r="F99" s="11">
        <v>91</v>
      </c>
      <c r="G99" s="13">
        <v>9.6803289999999997E-3</v>
      </c>
      <c r="H99" s="11">
        <v>720</v>
      </c>
      <c r="I99" s="11">
        <v>3.0374999999999998E-3</v>
      </c>
      <c r="J99" s="11">
        <f>(0.002*(1050^2)/(9.81*(F99^2)*G99))^(1/3)</f>
        <v>1.4101183409866862</v>
      </c>
      <c r="K99" s="11">
        <v>5495</v>
      </c>
      <c r="L99" s="11">
        <v>66.16</v>
      </c>
      <c r="M99" s="11">
        <v>173.67</v>
      </c>
      <c r="N99" s="11">
        <f t="shared" ref="N99:N121" si="21">0.2*J99/1000</f>
        <v>2.8202366819733726E-4</v>
      </c>
      <c r="O99" s="11">
        <f t="shared" ref="O99:O130" si="22">N99/G99</f>
        <v>2.9133686282494867E-2</v>
      </c>
      <c r="P99" s="11">
        <f t="shared" ref="P99:P121" si="23">0.5*J99/1000</f>
        <v>7.0505917049334314E-4</v>
      </c>
      <c r="Q99" s="11">
        <f t="shared" ref="Q99:Q130" si="24">P99/G99</f>
        <v>7.2834215706237174E-2</v>
      </c>
      <c r="R99" s="11">
        <f t="shared" ref="R99:R121" si="25">1.4*J99/1000</f>
        <v>1.9741656773813606E-3</v>
      </c>
      <c r="S99" s="11">
        <f t="shared" ref="S99:S130" si="26">R99/G99</f>
        <v>0.20393580397746405</v>
      </c>
      <c r="T99" s="11">
        <f>1.67*$E99/(((($K99/1000)-O99)*($H99/1000)*N99)+(O99*($H99/1000)*(0.0075+(O99*$G99/2))))</f>
        <v>150.0638367107814</v>
      </c>
      <c r="U99" s="11">
        <f>1.67*$E99/(((($K99/1000)-Q99)*($H99/1000)*P99)+(Q99*($H99/1000)*(0.0075+(Q99*$G99/2))))</f>
        <v>60.235947036136857</v>
      </c>
      <c r="V99" s="11">
        <f>1.67*$E99/(((($K99/1000)-S99)*($H99/1000)*R99)+(S99*($H99/1000)*(0.0075+(S99*$G99/2))))</f>
        <v>21.741474665360563</v>
      </c>
      <c r="W99" s="11">
        <f t="shared" ref="W99:W130" si="27">J99/G99</f>
        <v>145.66843141247432</v>
      </c>
    </row>
    <row r="100" spans="1:23">
      <c r="A100" s="1" t="s">
        <v>31</v>
      </c>
      <c r="B100" s="16">
        <v>30</v>
      </c>
      <c r="C100" s="11">
        <v>10.384615384615383</v>
      </c>
      <c r="D100" s="11">
        <v>258</v>
      </c>
      <c r="E100" s="11">
        <v>0.118883</v>
      </c>
      <c r="F100" s="11">
        <v>91</v>
      </c>
      <c r="G100" s="13">
        <v>9.6936460000000002E-3</v>
      </c>
      <c r="H100" s="11">
        <v>720</v>
      </c>
      <c r="I100" s="11">
        <v>3.0374999999999998E-3</v>
      </c>
      <c r="J100" s="11">
        <f>(0.002*(1050^2)/(9.81*(F100^2)*G100))^(1/3)</f>
        <v>1.4094723112144132</v>
      </c>
      <c r="K100" s="11">
        <v>4085</v>
      </c>
      <c r="L100" s="11">
        <v>66.16</v>
      </c>
      <c r="M100" s="11"/>
      <c r="N100" s="11">
        <f t="shared" si="21"/>
        <v>2.8189446224288268E-4</v>
      </c>
      <c r="O100" s="11">
        <f t="shared" si="22"/>
        <v>2.9080333884988444E-2</v>
      </c>
      <c r="P100" s="11">
        <f t="shared" si="23"/>
        <v>7.0473615560720656E-4</v>
      </c>
      <c r="Q100" s="11">
        <f t="shared" si="24"/>
        <v>7.2700834712471088E-2</v>
      </c>
      <c r="R100" s="11">
        <f t="shared" si="25"/>
        <v>1.9732612357001786E-3</v>
      </c>
      <c r="S100" s="11">
        <f t="shared" si="26"/>
        <v>0.20356233719491909</v>
      </c>
      <c r="T100" s="11">
        <f>1.67*$E100/(((($K100/1000)-O100)*($H100/1000)*N100)+(O100*($H100/1000)*(0.0075+(O100*$G100/2))))</f>
        <v>201.9289005972926</v>
      </c>
      <c r="U100" s="11">
        <f>1.67*$E100/(((($K100/1000)-Q100)*($H100/1000)*P100)+(Q100*($H100/1000)*(0.0075+(Q100*$G100/2))))</f>
        <v>81.136869087171306</v>
      </c>
      <c r="V100" s="11">
        <f>1.67*$E100/(((($K100/1000)-S100)*($H100/1000)*R100)+(S100*($H100/1000)*(0.0075+(S100*$G100/2))))</f>
        <v>29.376033824434245</v>
      </c>
      <c r="W100" s="11">
        <f t="shared" si="27"/>
        <v>145.40166942494218</v>
      </c>
    </row>
    <row r="101" spans="1:23">
      <c r="A101" s="1" t="s">
        <v>31</v>
      </c>
      <c r="B101" s="16">
        <v>31</v>
      </c>
      <c r="C101" s="11">
        <v>10.73076923076923</v>
      </c>
      <c r="D101" s="11">
        <v>266.59999999999997</v>
      </c>
      <c r="E101" s="11">
        <v>0.11577999999999999</v>
      </c>
      <c r="F101" s="11">
        <v>144</v>
      </c>
      <c r="G101" s="13">
        <v>9.5003050000000006E-3</v>
      </c>
      <c r="H101" s="11">
        <v>724</v>
      </c>
      <c r="I101" s="11">
        <v>3.0374999999999998E-3</v>
      </c>
      <c r="J101" s="11">
        <f>(0.002*(1050^2)/(9.81*(F101^2)*G101))^(1/3)</f>
        <v>1.04494239928188</v>
      </c>
      <c r="K101" s="11">
        <v>4385</v>
      </c>
      <c r="L101" s="11">
        <v>66.16</v>
      </c>
      <c r="M101" s="11"/>
      <c r="N101" s="11">
        <f t="shared" si="21"/>
        <v>2.0898847985637603E-4</v>
      </c>
      <c r="O101" s="11">
        <f t="shared" si="22"/>
        <v>2.1998081099120083E-2</v>
      </c>
      <c r="P101" s="11">
        <f t="shared" si="23"/>
        <v>5.2247119964094E-4</v>
      </c>
      <c r="Q101" s="11">
        <f t="shared" si="24"/>
        <v>5.4995202747800197E-2</v>
      </c>
      <c r="R101" s="11">
        <f t="shared" si="25"/>
        <v>1.4629193589946318E-3</v>
      </c>
      <c r="S101" s="11">
        <f t="shared" si="26"/>
        <v>0.15398656769384053</v>
      </c>
      <c r="T101" s="11">
        <f>1.67*$E101/(((($K101/1000)-O101)*($H101/1000)*N101)+(O101*($H101/1000)*(0.0075+(O101*$G101/2))))</f>
        <v>247.48517363339508</v>
      </c>
      <c r="U101" s="11">
        <f>1.67*$E101/(((($K101/1000)-Q101)*($H101/1000)*P101)+(Q101*($H101/1000)*(0.0075+(Q101*$G101/2))))</f>
        <v>99.311395139858277</v>
      </c>
      <c r="V101" s="11">
        <f>1.67*$E101/(((($K101/1000)-S101)*($H101/1000)*R101)+(S101*($H101/1000)*(0.0075+(S101*$G101/2))))</f>
        <v>35.812748920748888</v>
      </c>
      <c r="W101" s="11">
        <f t="shared" si="27"/>
        <v>109.9904054956004</v>
      </c>
    </row>
    <row r="102" spans="1:23">
      <c r="A102" s="1" t="s">
        <v>31</v>
      </c>
      <c r="B102" s="16">
        <v>32</v>
      </c>
      <c r="C102" s="11">
        <v>11.076923076923077</v>
      </c>
      <c r="D102" s="11">
        <v>275.2</v>
      </c>
      <c r="E102" s="11">
        <v>0.106963</v>
      </c>
      <c r="F102" s="11">
        <v>119</v>
      </c>
      <c r="G102" s="13">
        <v>9.1189689999999993E-3</v>
      </c>
      <c r="H102" s="11">
        <v>615</v>
      </c>
      <c r="I102" s="11">
        <v>3.0374999999999998E-3</v>
      </c>
      <c r="J102" s="11">
        <f>(0.002*(1050^2)/(9.81*(F102^2)*G102))^(1/3)</f>
        <v>1.202910478731638</v>
      </c>
      <c r="K102" s="11">
        <v>4700</v>
      </c>
      <c r="L102" s="11">
        <v>66.16</v>
      </c>
      <c r="M102" s="11">
        <v>198.48</v>
      </c>
      <c r="N102" s="11">
        <f t="shared" si="21"/>
        <v>2.405820957463276E-4</v>
      </c>
      <c r="O102" s="11">
        <f t="shared" si="22"/>
        <v>2.6382598268107679E-2</v>
      </c>
      <c r="P102" s="11">
        <f t="shared" si="23"/>
        <v>6.0145523936581903E-4</v>
      </c>
      <c r="Q102" s="11">
        <f t="shared" si="24"/>
        <v>6.5956495670269205E-2</v>
      </c>
      <c r="R102" s="11">
        <f t="shared" si="25"/>
        <v>1.6840746702242932E-3</v>
      </c>
      <c r="S102" s="11">
        <f t="shared" si="26"/>
        <v>0.18467818787675375</v>
      </c>
      <c r="T102" s="11">
        <f>1.67*$E102/(((($K102/1000)-O102)*($H102/1000)*N102)+(O102*($H102/1000)*(0.0075+(O102*$G102/2))))</f>
        <v>219.13793352455539</v>
      </c>
      <c r="U102" s="11">
        <f>1.67*$E102/(((($K102/1000)-Q102)*($H102/1000)*P102)+(Q102*($H102/1000)*(0.0075+(Q102*$G102/2))))</f>
        <v>87.971128185877404</v>
      </c>
      <c r="V102" s="11">
        <f>1.67*$E102/(((($K102/1000)-S102)*($H102/1000)*R102)+(S102*($H102/1000)*(0.0075+(S102*$G102/2))))</f>
        <v>31.761717247623267</v>
      </c>
      <c r="W102" s="11">
        <f t="shared" si="27"/>
        <v>131.91299134053841</v>
      </c>
    </row>
    <row r="103" spans="1:23">
      <c r="A103" s="1" t="s">
        <v>31</v>
      </c>
      <c r="B103" s="16">
        <v>33</v>
      </c>
      <c r="C103" s="11">
        <v>11.423076923076923</v>
      </c>
      <c r="D103" s="11">
        <v>283.8</v>
      </c>
      <c r="E103" s="11">
        <v>0.104888</v>
      </c>
      <c r="F103" s="11">
        <v>119</v>
      </c>
      <c r="G103" s="13">
        <v>8.7759699999999993E-3</v>
      </c>
      <c r="H103" s="11">
        <v>615</v>
      </c>
      <c r="I103" s="11">
        <v>3.0374999999999998E-3</v>
      </c>
      <c r="J103" s="11">
        <f>(0.002*(1050^2)/(9.81*(F103^2)*G103))^(1/3)</f>
        <v>1.2183821037495721</v>
      </c>
      <c r="K103" s="11">
        <v>4700</v>
      </c>
      <c r="L103" s="11">
        <v>66.16</v>
      </c>
      <c r="M103" s="11"/>
      <c r="N103" s="11">
        <f t="shared" si="21"/>
        <v>2.4367642074991444E-4</v>
      </c>
      <c r="O103" s="11">
        <f t="shared" si="22"/>
        <v>2.7766323352280655E-2</v>
      </c>
      <c r="P103" s="11">
        <f t="shared" si="23"/>
        <v>6.0919105187478607E-4</v>
      </c>
      <c r="Q103" s="11">
        <f t="shared" si="24"/>
        <v>6.9415808380701632E-2</v>
      </c>
      <c r="R103" s="11">
        <f t="shared" si="25"/>
        <v>1.7057349452494009E-3</v>
      </c>
      <c r="S103" s="11">
        <f t="shared" si="26"/>
        <v>0.19436426346596455</v>
      </c>
      <c r="T103" s="11">
        <f>1.67*$E103/(((($K103/1000)-O103)*($H103/1000)*N103)+(O103*($H103/1000)*(0.0075+(O103*$G103/2))))</f>
        <v>210.95372403016398</v>
      </c>
      <c r="U103" s="11">
        <f>1.67*$E103/(((($K103/1000)-Q103)*($H103/1000)*P103)+(Q103*($H103/1000)*(0.0075+(Q103*$G103/2))))</f>
        <v>84.699832929451119</v>
      </c>
      <c r="V103" s="11">
        <f>1.67*$E103/(((($K103/1000)-S103)*($H103/1000)*R103)+(S103*($H103/1000)*(0.0075+(S103*$G103/2))))</f>
        <v>30.596228538179354</v>
      </c>
      <c r="W103" s="11">
        <f t="shared" si="27"/>
        <v>138.83161676140327</v>
      </c>
    </row>
    <row r="104" spans="1:23">
      <c r="A104" s="1" t="s">
        <v>31</v>
      </c>
      <c r="B104" s="16">
        <v>34</v>
      </c>
      <c r="C104" s="11">
        <v>11.76923076923077</v>
      </c>
      <c r="D104" s="11">
        <v>292.39999999999998</v>
      </c>
      <c r="E104" s="11">
        <v>0.110303</v>
      </c>
      <c r="F104" s="11">
        <v>119</v>
      </c>
      <c r="G104" s="13">
        <v>9.2322150000000002E-3</v>
      </c>
      <c r="H104" s="11">
        <v>692</v>
      </c>
      <c r="I104" s="11">
        <v>3.0374999999999998E-3</v>
      </c>
      <c r="J104" s="11">
        <f>(0.002*(1050^2)/(9.81*(F104^2)*G104))^(1/3)</f>
        <v>1.1979717714300508</v>
      </c>
      <c r="K104" s="11">
        <v>4908</v>
      </c>
      <c r="L104" s="11">
        <v>66.16</v>
      </c>
      <c r="M104" s="11"/>
      <c r="N104" s="11">
        <f t="shared" si="21"/>
        <v>2.3959435428601018E-4</v>
      </c>
      <c r="O104" s="11">
        <f t="shared" si="22"/>
        <v>2.5951990317167675E-2</v>
      </c>
      <c r="P104" s="11">
        <f t="shared" si="23"/>
        <v>5.9898588571502542E-4</v>
      </c>
      <c r="Q104" s="11">
        <f t="shared" si="24"/>
        <v>6.4879975792919181E-2</v>
      </c>
      <c r="R104" s="11">
        <f t="shared" si="25"/>
        <v>1.6771604800020711E-3</v>
      </c>
      <c r="S104" s="11">
        <f t="shared" si="26"/>
        <v>0.18166393222017371</v>
      </c>
      <c r="T104" s="11">
        <f>1.67*$E104/(((($K104/1000)-O104)*($H104/1000)*N104)+(O104*($H104/1000)*(0.0075+(O104*$G104/2))))</f>
        <v>194.66284037002055</v>
      </c>
      <c r="U104" s="11">
        <f>1.67*$E104/(((($K104/1000)-Q104)*($H104/1000)*P104)+(Q104*($H104/1000)*(0.0075+(Q104*$G104/2))))</f>
        <v>78.131589094039455</v>
      </c>
      <c r="V104" s="11">
        <f>1.67*$E104/(((($K104/1000)-S104)*($H104/1000)*R104)+(S104*($H104/1000)*(0.0075+(S104*$G104/2))))</f>
        <v>28.193572493841145</v>
      </c>
      <c r="W104" s="11">
        <f t="shared" si="27"/>
        <v>129.75995158583837</v>
      </c>
    </row>
    <row r="105" spans="1:23">
      <c r="A105" s="1" t="s">
        <v>31</v>
      </c>
      <c r="B105" s="16">
        <v>35</v>
      </c>
      <c r="C105" s="11">
        <v>12.115384615384617</v>
      </c>
      <c r="D105" s="11">
        <v>301</v>
      </c>
      <c r="E105" s="11">
        <v>0.107963</v>
      </c>
      <c r="F105" s="11">
        <v>119</v>
      </c>
      <c r="G105" s="13">
        <v>1.0323469E-2</v>
      </c>
      <c r="H105" s="11">
        <v>673</v>
      </c>
      <c r="I105" s="11">
        <v>3.0374999999999998E-3</v>
      </c>
      <c r="J105" s="11">
        <f>(0.002*(1050^2)/(9.81*(F105^2)*G105))^(1/3)</f>
        <v>1.1541794439571653</v>
      </c>
      <c r="K105" s="11">
        <v>5187</v>
      </c>
      <c r="L105" s="11">
        <v>66.16</v>
      </c>
      <c r="M105" s="11"/>
      <c r="N105" s="11">
        <f t="shared" si="21"/>
        <v>2.3083588879143306E-4</v>
      </c>
      <c r="O105" s="11">
        <f t="shared" si="22"/>
        <v>2.2360302413019603E-2</v>
      </c>
      <c r="P105" s="11">
        <f t="shared" si="23"/>
        <v>5.7708972197858264E-4</v>
      </c>
      <c r="Q105" s="11">
        <f t="shared" si="24"/>
        <v>5.5900756032549001E-2</v>
      </c>
      <c r="R105" s="11">
        <f t="shared" si="25"/>
        <v>1.6158512215400313E-3</v>
      </c>
      <c r="S105" s="11">
        <f t="shared" si="26"/>
        <v>0.15652211689113721</v>
      </c>
      <c r="T105" s="11">
        <f>1.67*$E105/(((($K105/1000)-O105)*($H105/1000)*N105)+(O105*($H105/1000)*(0.0075+(O105*$G105/2))))</f>
        <v>196.6302272866786</v>
      </c>
      <c r="U105" s="11">
        <f>1.67*$E105/(((($K105/1000)-Q105)*($H105/1000)*P105)+(Q105*($H105/1000)*(0.0075+(Q105*$G105/2))))</f>
        <v>78.87620140449468</v>
      </c>
      <c r="V105" s="11">
        <f>1.67*$E105/(((($K105/1000)-S105)*($H105/1000)*R105)+(S105*($H105/1000)*(0.0075+(S105*$G105/2))))</f>
        <v>28.412950671924936</v>
      </c>
      <c r="W105" s="11">
        <f t="shared" si="27"/>
        <v>111.80151206509801</v>
      </c>
    </row>
    <row r="106" spans="1:23">
      <c r="A106" s="1" t="s">
        <v>31</v>
      </c>
      <c r="B106" s="16">
        <v>36</v>
      </c>
      <c r="C106" s="11">
        <v>12.461538461538462</v>
      </c>
      <c r="D106" s="11">
        <v>309.59999999999997</v>
      </c>
      <c r="E106" s="11">
        <v>0.107902</v>
      </c>
      <c r="F106" s="11">
        <v>119</v>
      </c>
      <c r="G106" s="13">
        <v>1.0204289E-2</v>
      </c>
      <c r="H106" s="11">
        <v>673</v>
      </c>
      <c r="I106" s="11">
        <v>3.0374999999999998E-3</v>
      </c>
      <c r="J106" s="11">
        <f>(0.002*(1050^2)/(9.81*(F106^2)*G106))^(1/3)</f>
        <v>1.1586554387592827</v>
      </c>
      <c r="K106" s="11">
        <v>5286</v>
      </c>
      <c r="L106" s="11">
        <v>66.16</v>
      </c>
      <c r="M106" s="11">
        <v>231.55999999999997</v>
      </c>
      <c r="N106" s="11">
        <f t="shared" si="21"/>
        <v>2.3173108775185656E-4</v>
      </c>
      <c r="O106" s="11">
        <f t="shared" si="22"/>
        <v>2.2709185103622267E-2</v>
      </c>
      <c r="P106" s="11">
        <f t="shared" si="23"/>
        <v>5.7932771937964128E-4</v>
      </c>
      <c r="Q106" s="11">
        <f t="shared" si="24"/>
        <v>5.6772962759055655E-2</v>
      </c>
      <c r="R106" s="11">
        <f t="shared" si="25"/>
        <v>1.6221176142629957E-3</v>
      </c>
      <c r="S106" s="11">
        <f t="shared" si="26"/>
        <v>0.15896429572535584</v>
      </c>
      <c r="T106" s="11">
        <f>1.67*$E106/(((($K106/1000)-O106)*($H106/1000)*N106)+(O106*($H106/1000)*(0.0075+(O106*$G106/2))))</f>
        <v>192.26438050883556</v>
      </c>
      <c r="U106" s="11">
        <f>1.67*$E106/(((($K106/1000)-Q106)*($H106/1000)*P106)+(Q106*($H106/1000)*(0.0075+(Q106*$G106/2))))</f>
        <v>77.124330205007823</v>
      </c>
      <c r="V106" s="11">
        <f>1.67*$E106/(((($K106/1000)-S106)*($H106/1000)*R106)+(S106*($H106/1000)*(0.0075+(S106*$G106/2))))</f>
        <v>27.781279681240417</v>
      </c>
      <c r="W106" s="11">
        <f t="shared" si="27"/>
        <v>113.54592551811132</v>
      </c>
    </row>
    <row r="107" spans="1:23">
      <c r="A107" s="1" t="s">
        <v>31</v>
      </c>
      <c r="B107" s="16">
        <v>37</v>
      </c>
      <c r="C107" s="11">
        <v>12.807692307692308</v>
      </c>
      <c r="D107" s="11">
        <v>318.2</v>
      </c>
      <c r="E107" s="11">
        <v>0.11679100000000001</v>
      </c>
      <c r="F107" s="11">
        <v>119</v>
      </c>
      <c r="G107" s="13">
        <v>1.0000286000000001E-2</v>
      </c>
      <c r="H107" s="11">
        <v>673</v>
      </c>
      <c r="I107" s="11">
        <v>3.0374999999999998E-3</v>
      </c>
      <c r="J107" s="11">
        <f>(0.002*(1050^2)/(9.81*(F107^2)*G107))^(1/3)</f>
        <v>1.1664812105735725</v>
      </c>
      <c r="K107" s="11">
        <v>5739</v>
      </c>
      <c r="L107" s="11">
        <v>66.16</v>
      </c>
      <c r="M107" s="11"/>
      <c r="N107" s="11">
        <f t="shared" si="21"/>
        <v>2.332962421147145E-4</v>
      </c>
      <c r="O107" s="11">
        <f t="shared" si="22"/>
        <v>2.3328957003301155E-2</v>
      </c>
      <c r="P107" s="11">
        <f t="shared" si="23"/>
        <v>5.8324060528678625E-4</v>
      </c>
      <c r="Q107" s="11">
        <f t="shared" si="24"/>
        <v>5.8322392508252885E-2</v>
      </c>
      <c r="R107" s="11">
        <f t="shared" si="25"/>
        <v>1.6330736948030015E-3</v>
      </c>
      <c r="S107" s="11">
        <f t="shared" si="26"/>
        <v>0.16330269902310807</v>
      </c>
      <c r="T107" s="11">
        <f>1.67*$E107/(((($K107/1000)-O107)*($H107/1000)*N107)+(O107*($H107/1000)*(0.0075+(O107*$G107/2))))</f>
        <v>191.78210669312026</v>
      </c>
      <c r="U107" s="11">
        <f>1.67*$E107/(((($K107/1000)-Q107)*($H107/1000)*P107)+(Q107*($H107/1000)*(0.0075+(Q107*$G107/2))))</f>
        <v>76.920623003329325</v>
      </c>
      <c r="V107" s="11">
        <f>1.67*$E107/(((($K107/1000)-S107)*($H107/1000)*R107)+(S107*($H107/1000)*(0.0075+(S107*$G107/2))))</f>
        <v>27.696704535594861</v>
      </c>
      <c r="W107" s="11">
        <f t="shared" si="27"/>
        <v>116.64478501650576</v>
      </c>
    </row>
    <row r="108" spans="1:23">
      <c r="A108" s="1" t="s">
        <v>31</v>
      </c>
      <c r="B108" s="16">
        <v>38</v>
      </c>
      <c r="C108" s="11">
        <v>13.153846153846153</v>
      </c>
      <c r="D108" s="11">
        <v>326.8</v>
      </c>
      <c r="E108" s="11">
        <v>0.11604100000000001</v>
      </c>
      <c r="F108" s="11">
        <v>119</v>
      </c>
      <c r="G108" s="13">
        <v>9.8203249999999995E-3</v>
      </c>
      <c r="H108" s="11">
        <v>673</v>
      </c>
      <c r="I108" s="11">
        <v>3.0374999999999998E-3</v>
      </c>
      <c r="J108" s="11">
        <f>(0.002*(1050^2)/(9.81*(F108^2)*G108))^(1/3)</f>
        <v>1.1735635195948042</v>
      </c>
      <c r="K108" s="11">
        <v>5746</v>
      </c>
      <c r="L108" s="11">
        <v>66.16</v>
      </c>
      <c r="M108" s="11"/>
      <c r="N108" s="11">
        <f t="shared" si="21"/>
        <v>2.3471270391896084E-4</v>
      </c>
      <c r="O108" s="11">
        <f t="shared" si="22"/>
        <v>2.390070633293306E-2</v>
      </c>
      <c r="P108" s="11">
        <f t="shared" si="23"/>
        <v>5.8678175979740206E-4</v>
      </c>
      <c r="Q108" s="11">
        <f t="shared" si="24"/>
        <v>5.9751765832332646E-2</v>
      </c>
      <c r="R108" s="11">
        <f t="shared" si="25"/>
        <v>1.6429889274327258E-3</v>
      </c>
      <c r="S108" s="11">
        <f t="shared" si="26"/>
        <v>0.16730494433053142</v>
      </c>
      <c r="T108" s="11">
        <f>1.67*$E108/(((($K108/1000)-O108)*($H108/1000)*N108)+(O108*($H108/1000)*(0.0075+(O108*$G108/2))))</f>
        <v>188.80427188594396</v>
      </c>
      <c r="U108" s="11">
        <f>1.67*$E108/(((($K108/1000)-Q108)*($H108/1000)*P108)+(Q108*($H108/1000)*(0.0075+(Q108*$G108/2))))</f>
        <v>75.730628314398984</v>
      </c>
      <c r="V108" s="11">
        <f>1.67*$E108/(((($K108/1000)-S108)*($H108/1000)*R108)+(S108*($H108/1000)*(0.0075+(S108*$G108/2))))</f>
        <v>27.27299298966258</v>
      </c>
      <c r="W108" s="11">
        <f t="shared" si="27"/>
        <v>119.5035316646653</v>
      </c>
    </row>
    <row r="109" spans="1:23">
      <c r="A109" s="1" t="s">
        <v>31</v>
      </c>
      <c r="B109" s="16">
        <v>39</v>
      </c>
      <c r="C109" s="11">
        <v>13.5</v>
      </c>
      <c r="D109" s="11">
        <v>335.4</v>
      </c>
      <c r="E109" s="11">
        <v>0.112386</v>
      </c>
      <c r="F109" s="11">
        <v>119</v>
      </c>
      <c r="G109" s="13">
        <v>9.6226439999999996E-3</v>
      </c>
      <c r="H109" s="11">
        <v>673</v>
      </c>
      <c r="I109" s="11">
        <v>3.0374999999999998E-3</v>
      </c>
      <c r="J109" s="11">
        <f>(0.002*(1050^2)/(9.81*(F109^2)*G109))^(1/3)</f>
        <v>1.1815454032150901</v>
      </c>
      <c r="K109" s="11">
        <v>5896</v>
      </c>
      <c r="L109" s="11">
        <v>66.16</v>
      </c>
      <c r="M109" s="11"/>
      <c r="N109" s="11">
        <f t="shared" si="21"/>
        <v>2.3630908064301804E-4</v>
      </c>
      <c r="O109" s="11">
        <f t="shared" si="22"/>
        <v>2.4557603985247509E-2</v>
      </c>
      <c r="P109" s="11">
        <f t="shared" si="23"/>
        <v>5.90772701607545E-4</v>
      </c>
      <c r="Q109" s="11">
        <f t="shared" si="24"/>
        <v>6.1394009963118765E-2</v>
      </c>
      <c r="R109" s="11">
        <f t="shared" si="25"/>
        <v>1.6541635645011259E-3</v>
      </c>
      <c r="S109" s="11">
        <f t="shared" si="26"/>
        <v>0.17190322789673254</v>
      </c>
      <c r="T109" s="11">
        <f>1.67*$E109/(((($K109/1000)-O109)*($H109/1000)*N109)+(O109*($H109/1000)*(0.0075+(O109*$G109/2))))</f>
        <v>177.1147555430737</v>
      </c>
      <c r="U109" s="11">
        <f>1.67*$E109/(((($K109/1000)-Q109)*($H109/1000)*P109)+(Q109*($H109/1000)*(0.0075+(Q109*$G109/2))))</f>
        <v>71.042276974426727</v>
      </c>
      <c r="V109" s="11">
        <f>1.67*$E109/(((($K109/1000)-S109)*($H109/1000)*R109)+(S109*($H109/1000)*(0.0075+(S109*$G109/2))))</f>
        <v>25.584995675811093</v>
      </c>
      <c r="W109" s="11">
        <f t="shared" si="27"/>
        <v>122.78801992623754</v>
      </c>
    </row>
    <row r="110" spans="1:23">
      <c r="A110" s="1" t="s">
        <v>31</v>
      </c>
      <c r="B110" s="16">
        <v>40</v>
      </c>
      <c r="C110" s="11">
        <v>13.846153846153847</v>
      </c>
      <c r="D110" s="11">
        <v>344</v>
      </c>
      <c r="E110" s="11">
        <v>0.11830499999999999</v>
      </c>
      <c r="F110" s="11">
        <v>119</v>
      </c>
      <c r="G110" s="13">
        <v>9.5532059999999999E-3</v>
      </c>
      <c r="H110" s="11">
        <v>673</v>
      </c>
      <c r="I110" s="11">
        <v>3.0374999999999998E-3</v>
      </c>
      <c r="J110" s="11">
        <f>(0.002*(1050^2)/(9.81*(F110^2)*G110))^(1/3)</f>
        <v>1.1844012042846572</v>
      </c>
      <c r="K110" s="11">
        <v>6374</v>
      </c>
      <c r="L110" s="11">
        <v>66.16</v>
      </c>
      <c r="M110" s="11"/>
      <c r="N110" s="11">
        <f t="shared" si="21"/>
        <v>2.3688024085693145E-4</v>
      </c>
      <c r="O110" s="11">
        <f t="shared" si="22"/>
        <v>2.4795889553405576E-2</v>
      </c>
      <c r="P110" s="11">
        <f t="shared" si="23"/>
        <v>5.9220060214232859E-4</v>
      </c>
      <c r="Q110" s="11">
        <f t="shared" si="24"/>
        <v>6.1989723883513932E-2</v>
      </c>
      <c r="R110" s="11">
        <f t="shared" si="25"/>
        <v>1.6581616859985199E-3</v>
      </c>
      <c r="S110" s="11">
        <f t="shared" si="26"/>
        <v>0.173571226873839</v>
      </c>
      <c r="T110" s="11">
        <f>1.67*$E110/(((($K110/1000)-O110)*($H110/1000)*N110)+(O110*($H110/1000)*(0.0075+(O110*$G110/2))))</f>
        <v>173.40890919491954</v>
      </c>
      <c r="U110" s="11">
        <f>1.67*$E110/(((($K110/1000)-Q110)*($H110/1000)*P110)+(Q110*($H110/1000)*(0.0075+(Q110*$G110/2))))</f>
        <v>69.544530797412747</v>
      </c>
      <c r="V110" s="11">
        <f>1.67*$E110/(((($K110/1000)-S110)*($H110/1000)*R110)+(S110*($H110/1000)*(0.0075+(S110*$G110/2))))</f>
        <v>25.033265176009458</v>
      </c>
      <c r="W110" s="11">
        <f t="shared" si="27"/>
        <v>123.97944776702786</v>
      </c>
    </row>
    <row r="111" spans="1:23">
      <c r="A111" s="1" t="s">
        <v>31</v>
      </c>
      <c r="B111" s="16">
        <v>41</v>
      </c>
      <c r="C111" s="11">
        <v>14.192307692307692</v>
      </c>
      <c r="D111" s="11">
        <v>352.59999999999997</v>
      </c>
      <c r="E111" s="11">
        <v>0.104659</v>
      </c>
      <c r="F111" s="11">
        <v>119</v>
      </c>
      <c r="G111" s="13">
        <v>9.4214450000000005E-3</v>
      </c>
      <c r="H111" s="11">
        <v>1026</v>
      </c>
      <c r="I111" s="11">
        <v>3.0374999999999998E-3</v>
      </c>
      <c r="J111" s="11">
        <f>(0.002*(1050^2)/(9.81*(F111^2)*G111))^(1/3)</f>
        <v>1.1898970344849751</v>
      </c>
      <c r="K111" s="11">
        <v>6318</v>
      </c>
      <c r="L111" s="11">
        <v>66.16</v>
      </c>
      <c r="M111" s="11">
        <v>272.90999999999997</v>
      </c>
      <c r="N111" s="11">
        <f t="shared" si="21"/>
        <v>2.3797940689699503E-4</v>
      </c>
      <c r="O111" s="11">
        <f t="shared" si="22"/>
        <v>2.5259331970519917E-2</v>
      </c>
      <c r="P111" s="11">
        <f t="shared" si="23"/>
        <v>5.9494851724248754E-4</v>
      </c>
      <c r="Q111" s="11">
        <f t="shared" si="24"/>
        <v>6.314832992629979E-2</v>
      </c>
      <c r="R111" s="11">
        <f t="shared" si="25"/>
        <v>1.665855848278965E-3</v>
      </c>
      <c r="S111" s="11">
        <f t="shared" si="26"/>
        <v>0.1768153237936394</v>
      </c>
      <c r="T111" s="11">
        <f>1.67*$E111/(((($K111/1000)-O111)*($H111/1000)*N111)+(O111*($H111/1000)*(0.0075+(O111*$G111/2))))</f>
        <v>100.80004196650579</v>
      </c>
      <c r="U111" s="11">
        <f>1.67*$E111/(((($K111/1000)-Q111)*($H111/1000)*P111)+(Q111*($H111/1000)*(0.0075+(Q111*$G111/2))))</f>
        <v>40.427866338447139</v>
      </c>
      <c r="V111" s="11">
        <f>1.67*$E111/(((($K111/1000)-S111)*($H111/1000)*R111)+(S111*($H111/1000)*(0.0075+(S111*$G111/2))))</f>
        <v>14.555323128523732</v>
      </c>
      <c r="W111" s="11">
        <f t="shared" si="27"/>
        <v>126.29665985259957</v>
      </c>
    </row>
    <row r="112" spans="1:23">
      <c r="A112" s="1" t="s">
        <v>31</v>
      </c>
      <c r="B112" s="16">
        <v>42</v>
      </c>
      <c r="C112" s="11">
        <v>14.538461538461538</v>
      </c>
      <c r="D112" s="11">
        <v>361.2</v>
      </c>
      <c r="E112" s="11">
        <v>0.10285</v>
      </c>
      <c r="F112" s="11">
        <v>125</v>
      </c>
      <c r="G112" s="13">
        <v>9.4739769999999997E-3</v>
      </c>
      <c r="H112" s="11">
        <v>783</v>
      </c>
      <c r="I112" s="11">
        <v>3.0374999999999998E-3</v>
      </c>
      <c r="J112" s="11">
        <f>(0.002*(1050^2)/(9.81*(F112^2)*G112))^(1/3)</f>
        <v>1.149376759598731</v>
      </c>
      <c r="K112" s="11">
        <v>6318</v>
      </c>
      <c r="L112" s="11">
        <v>66.16</v>
      </c>
      <c r="M112" s="11"/>
      <c r="N112" s="11">
        <f t="shared" si="21"/>
        <v>2.2987535191974621E-4</v>
      </c>
      <c r="O112" s="11">
        <f t="shared" si="22"/>
        <v>2.4263870592017081E-2</v>
      </c>
      <c r="P112" s="11">
        <f t="shared" si="23"/>
        <v>5.7468837979936553E-4</v>
      </c>
      <c r="Q112" s="11">
        <f t="shared" si="24"/>
        <v>6.0659676480042703E-2</v>
      </c>
      <c r="R112" s="11">
        <f t="shared" si="25"/>
        <v>1.6091274634382233E-3</v>
      </c>
      <c r="S112" s="11">
        <f t="shared" si="26"/>
        <v>0.16984709414411955</v>
      </c>
      <c r="T112" s="11">
        <f>1.67*$E112/(((($K112/1000)-O112)*($H112/1000)*N112)+(O112*($H112/1000)*(0.0075+(O112*$G112/2))))</f>
        <v>134.44992635704654</v>
      </c>
      <c r="U112" s="11">
        <f>1.67*$E112/(((($K112/1000)-Q112)*($H112/1000)*P112)+(Q112*($H112/1000)*(0.0075+(Q112*$G112/2))))</f>
        <v>53.918215987317446</v>
      </c>
      <c r="V112" s="11">
        <f>1.67*$E112/(((($K112/1000)-S112)*($H112/1000)*R112)+(S112*($H112/1000)*(0.0075+(S112*$G112/2))))</f>
        <v>19.406160680681538</v>
      </c>
      <c r="W112" s="11">
        <f t="shared" si="27"/>
        <v>121.3193529600854</v>
      </c>
    </row>
    <row r="113" spans="1:23">
      <c r="A113" s="1" t="s">
        <v>31</v>
      </c>
      <c r="B113" s="16">
        <v>43</v>
      </c>
      <c r="C113" s="11">
        <v>14.884615384615383</v>
      </c>
      <c r="D113" s="11">
        <v>369.8</v>
      </c>
      <c r="E113" s="11">
        <v>9.9979200000000004E-2</v>
      </c>
      <c r="F113" s="11">
        <v>125</v>
      </c>
      <c r="G113" s="13">
        <v>9.6390460000000001E-3</v>
      </c>
      <c r="H113" s="11">
        <v>961</v>
      </c>
      <c r="I113" s="11">
        <v>3.0374999999999998E-3</v>
      </c>
      <c r="J113" s="11">
        <f>(0.002*(1050^2)/(9.81*(F113^2)*G113))^(1/3)</f>
        <v>1.1427779074089273</v>
      </c>
      <c r="K113" s="11">
        <v>6627</v>
      </c>
      <c r="L113" s="11">
        <v>66.16</v>
      </c>
      <c r="M113" s="11"/>
      <c r="N113" s="11">
        <f t="shared" si="21"/>
        <v>2.2855558148178546E-4</v>
      </c>
      <c r="O113" s="11">
        <f t="shared" si="22"/>
        <v>2.3711431762208156E-2</v>
      </c>
      <c r="P113" s="11">
        <f t="shared" si="23"/>
        <v>5.7138895370446364E-4</v>
      </c>
      <c r="Q113" s="11">
        <f t="shared" si="24"/>
        <v>5.9278579405520386E-2</v>
      </c>
      <c r="R113" s="11">
        <f t="shared" si="25"/>
        <v>1.5998890703724981E-3</v>
      </c>
      <c r="S113" s="11">
        <f t="shared" si="26"/>
        <v>0.16598002233545708</v>
      </c>
      <c r="T113" s="11">
        <f>1.67*$E113/(((($K113/1000)-O113)*($H113/1000)*N113)+(O113*($H113/1000)*(0.0075+(O113*$G113/2))))</f>
        <v>102.81979097001421</v>
      </c>
      <c r="U113" s="11">
        <f>1.67*$E113/(((($K113/1000)-Q113)*($H113/1000)*P113)+(Q113*($H113/1000)*(0.0075+(Q113*$G113/2))))</f>
        <v>41.227083453452529</v>
      </c>
      <c r="V113" s="11">
        <f>1.67*$E113/(((($K113/1000)-S113)*($H113/1000)*R113)+(S113*($H113/1000)*(0.0075+(S113*$G113/2))))</f>
        <v>14.831241028423467</v>
      </c>
      <c r="W113" s="11">
        <f t="shared" si="27"/>
        <v>118.55715881104076</v>
      </c>
    </row>
    <row r="114" spans="1:23">
      <c r="A114" s="1" t="s">
        <v>31</v>
      </c>
      <c r="B114" s="16">
        <v>44</v>
      </c>
      <c r="C114" s="11">
        <v>15.23076923076923</v>
      </c>
      <c r="D114" s="11">
        <v>378.4</v>
      </c>
      <c r="E114" s="11">
        <v>9.8419800000000002E-2</v>
      </c>
      <c r="F114" s="11">
        <v>125</v>
      </c>
      <c r="G114" s="13">
        <v>9.529226E-3</v>
      </c>
      <c r="H114" s="11">
        <v>961</v>
      </c>
      <c r="I114" s="11">
        <v>3.0374999999999998E-3</v>
      </c>
      <c r="J114" s="11">
        <f>(0.002*(1050^2)/(9.81*(F114^2)*G114))^(1/3)</f>
        <v>1.1471511490319426</v>
      </c>
      <c r="K114" s="11">
        <v>6699</v>
      </c>
      <c r="L114" s="11">
        <v>66.16</v>
      </c>
      <c r="M114" s="11"/>
      <c r="N114" s="11">
        <f t="shared" si="21"/>
        <v>2.2943022980638852E-4</v>
      </c>
      <c r="O114" s="11">
        <f t="shared" si="22"/>
        <v>2.4076481112567643E-2</v>
      </c>
      <c r="P114" s="11">
        <f t="shared" si="23"/>
        <v>5.7357557451597125E-4</v>
      </c>
      <c r="Q114" s="11">
        <f t="shared" si="24"/>
        <v>6.0191202781419102E-2</v>
      </c>
      <c r="R114" s="11">
        <f t="shared" si="25"/>
        <v>1.6060116086447195E-3</v>
      </c>
      <c r="S114" s="11">
        <f t="shared" si="26"/>
        <v>0.16853536778797351</v>
      </c>
      <c r="T114" s="11">
        <f>1.67*$E114/(((($K114/1000)-O114)*($H114/1000)*N114)+(O114*($H114/1000)*(0.0075+(O114*$G114/2))))</f>
        <v>99.74037722459417</v>
      </c>
      <c r="U114" s="11">
        <f>1.67*$E114/(((($K114/1000)-Q114)*($H114/1000)*P114)+(Q114*($H114/1000)*(0.0075+(Q114*$G114/2))))</f>
        <v>39.992774195731606</v>
      </c>
      <c r="V114" s="11">
        <f>1.67*$E114/(((($K114/1000)-S114)*($H114/1000)*R114)+(S114*($H114/1000)*(0.0075+(S114*$G114/2))))</f>
        <v>14.387668848154123</v>
      </c>
      <c r="W114" s="11">
        <f t="shared" si="27"/>
        <v>120.38240556283822</v>
      </c>
    </row>
    <row r="115" spans="1:23">
      <c r="A115" s="1" t="s">
        <v>31</v>
      </c>
      <c r="B115" s="16">
        <v>45</v>
      </c>
      <c r="C115" s="11">
        <v>15.576923076923077</v>
      </c>
      <c r="D115" s="11">
        <v>387</v>
      </c>
      <c r="E115" s="11">
        <v>9.7841999999999998E-2</v>
      </c>
      <c r="F115" s="11">
        <v>125</v>
      </c>
      <c r="G115" s="13">
        <v>9.4267719999999999E-3</v>
      </c>
      <c r="H115" s="11">
        <v>961</v>
      </c>
      <c r="I115" s="11">
        <v>3.0374999999999998E-3</v>
      </c>
      <c r="J115" s="11">
        <f>(0.002*(1050^2)/(9.81*(F115^2)*G115))^(1/3)</f>
        <v>1.1512920853448916</v>
      </c>
      <c r="K115" s="11">
        <v>6699</v>
      </c>
      <c r="L115" s="11">
        <v>66.16</v>
      </c>
      <c r="M115" s="11"/>
      <c r="N115" s="11">
        <f t="shared" si="21"/>
        <v>2.3025841706897832E-4</v>
      </c>
      <c r="O115" s="11">
        <f t="shared" si="22"/>
        <v>2.4426008931687147E-2</v>
      </c>
      <c r="P115" s="11">
        <f t="shared" si="23"/>
        <v>5.7564604267244584E-4</v>
      </c>
      <c r="Q115" s="11">
        <f t="shared" si="24"/>
        <v>6.1065022329217872E-2</v>
      </c>
      <c r="R115" s="11">
        <f t="shared" si="25"/>
        <v>1.6118089194828483E-3</v>
      </c>
      <c r="S115" s="11">
        <f t="shared" si="26"/>
        <v>0.17098206252181006</v>
      </c>
      <c r="T115" s="11">
        <f>1.67*$E115/(((($K115/1000)-O115)*($H115/1000)*N115)+(O115*($H115/1000)*(0.0075+(O115*$G115/2))))</f>
        <v>98.687546764667744</v>
      </c>
      <c r="U115" s="11">
        <f>1.67*$E115/(((($K115/1000)-Q115)*($H115/1000)*P115)+(Q115*($H115/1000)*(0.0075+(Q115*$G115/2))))</f>
        <v>39.571904519401237</v>
      </c>
      <c r="V115" s="11">
        <f>1.67*$E115/(((($K115/1000)-S115)*($H115/1000)*R115)+(S115*($H115/1000)*(0.0075+(S115*$G115/2))))</f>
        <v>14.237655941315639</v>
      </c>
      <c r="W115" s="11">
        <f t="shared" si="27"/>
        <v>122.13004465843574</v>
      </c>
    </row>
    <row r="116" spans="1:23">
      <c r="A116" s="1" t="s">
        <v>31</v>
      </c>
      <c r="B116" s="16">
        <v>46</v>
      </c>
      <c r="C116" s="11">
        <v>15.923076923076923</v>
      </c>
      <c r="D116" s="11">
        <v>395.59999999999997</v>
      </c>
      <c r="E116" s="11">
        <v>9.6051899999999996E-2</v>
      </c>
      <c r="F116" s="11">
        <v>125</v>
      </c>
      <c r="G116" s="13">
        <v>9.3003479999999999E-3</v>
      </c>
      <c r="H116" s="11">
        <v>961</v>
      </c>
      <c r="I116" s="11">
        <v>3.0374999999999998E-3</v>
      </c>
      <c r="J116" s="11">
        <f>(0.002*(1050^2)/(9.81*(F116^2)*G116))^(1/3)</f>
        <v>1.1564853093818883</v>
      </c>
      <c r="K116" s="11">
        <v>6699</v>
      </c>
      <c r="L116" s="11">
        <v>66.16</v>
      </c>
      <c r="M116" s="11"/>
      <c r="N116" s="11">
        <f t="shared" si="21"/>
        <v>2.3129706187637766E-4</v>
      </c>
      <c r="O116" s="11">
        <f t="shared" si="22"/>
        <v>2.4869721205741727E-2</v>
      </c>
      <c r="P116" s="11">
        <f t="shared" si="23"/>
        <v>5.7824265469094411E-4</v>
      </c>
      <c r="Q116" s="11">
        <f t="shared" si="24"/>
        <v>6.2174303014354317E-2</v>
      </c>
      <c r="R116" s="11">
        <f t="shared" si="25"/>
        <v>1.6190794331346437E-3</v>
      </c>
      <c r="S116" s="11">
        <f t="shared" si="26"/>
        <v>0.1740880484401921</v>
      </c>
      <c r="T116" s="11">
        <f>1.67*$E116/(((($K116/1000)-O116)*($H116/1000)*N116)+(O116*($H116/1000)*(0.0075+(O116*$G116/2))))</f>
        <v>96.310574376859137</v>
      </c>
      <c r="U116" s="11">
        <f>1.67*$E116/(((($K116/1000)-Q116)*($H116/1000)*P116)+(Q116*($H116/1000)*(0.0075+(Q116*$G116/2))))</f>
        <v>38.620367428390345</v>
      </c>
      <c r="V116" s="11">
        <f>1.67*$E116/(((($K116/1000)-S116)*($H116/1000)*R116)+(S116*($H116/1000)*(0.0075+(S116*$G116/2))))</f>
        <v>13.897028975010752</v>
      </c>
      <c r="W116" s="11">
        <f t="shared" si="27"/>
        <v>124.34860602870864</v>
      </c>
    </row>
    <row r="117" spans="1:23">
      <c r="A117" s="1" t="s">
        <v>31</v>
      </c>
      <c r="B117" s="16">
        <v>47</v>
      </c>
      <c r="C117" s="11">
        <v>16.26923076923077</v>
      </c>
      <c r="D117" s="11">
        <v>404.2</v>
      </c>
      <c r="E117" s="11">
        <v>0.100897</v>
      </c>
      <c r="F117" s="11">
        <v>125</v>
      </c>
      <c r="G117" s="13">
        <v>9.0288050000000009E-3</v>
      </c>
      <c r="H117" s="11">
        <v>892</v>
      </c>
      <c r="I117" s="11">
        <v>3.0374999999999998E-3</v>
      </c>
      <c r="J117" s="11">
        <f>(0.002*(1050^2)/(9.81*(F117^2)*G117))^(1/3)</f>
        <v>1.1679648217118266</v>
      </c>
      <c r="K117" s="11">
        <v>6897</v>
      </c>
      <c r="L117" s="11">
        <v>66.16</v>
      </c>
      <c r="M117" s="11"/>
      <c r="N117" s="11">
        <f t="shared" si="21"/>
        <v>2.3359296434236532E-4</v>
      </c>
      <c r="O117" s="11">
        <f t="shared" si="22"/>
        <v>2.5871969141250176E-2</v>
      </c>
      <c r="P117" s="11">
        <f t="shared" si="23"/>
        <v>5.8398241085591334E-4</v>
      </c>
      <c r="Q117" s="11">
        <f t="shared" si="24"/>
        <v>6.4679922853125446E-2</v>
      </c>
      <c r="R117" s="11">
        <f t="shared" si="25"/>
        <v>1.6351507503965573E-3</v>
      </c>
      <c r="S117" s="11">
        <f t="shared" si="26"/>
        <v>0.18110378398875124</v>
      </c>
      <c r="T117" s="11">
        <f>1.67*$E117/(((($K117/1000)-O117)*($H117/1000)*N117)+(O117*($H117/1000)*(0.0075+(O117*$G117/2))))</f>
        <v>104.82114265270275</v>
      </c>
      <c r="U117" s="11">
        <f>1.67*$E117/(((($K117/1000)-Q117)*($H117/1000)*P117)+(Q117*($H117/1000)*(0.0075+(Q117*$G117/2))))</f>
        <v>42.034180702314075</v>
      </c>
      <c r="V117" s="11">
        <f>1.67*$E117/(((($K117/1000)-S117)*($H117/1000)*R117)+(S117*($H117/1000)*(0.0075+(S117*$G117/2))))</f>
        <v>15.126633938205552</v>
      </c>
      <c r="W117" s="11">
        <f t="shared" si="27"/>
        <v>129.35984570625087</v>
      </c>
    </row>
    <row r="118" spans="1:23">
      <c r="A118" s="1" t="s">
        <v>31</v>
      </c>
      <c r="B118" s="16">
        <v>48</v>
      </c>
      <c r="C118" s="11">
        <v>16.615384615384617</v>
      </c>
      <c r="D118" s="11">
        <v>412.79999999999995</v>
      </c>
      <c r="E118" s="11">
        <v>0.109906</v>
      </c>
      <c r="F118" s="11">
        <v>125</v>
      </c>
      <c r="G118" s="13">
        <v>8.9338100000000004E-3</v>
      </c>
      <c r="H118" s="11">
        <v>892</v>
      </c>
      <c r="I118" s="11">
        <v>3.0374999999999998E-3</v>
      </c>
      <c r="J118" s="11">
        <f>(0.002*(1050^2)/(9.81*(F118^2)*G118))^(1/3)</f>
        <v>1.1720899699167431</v>
      </c>
      <c r="K118" s="11">
        <v>6897</v>
      </c>
      <c r="L118" s="11">
        <v>66.16</v>
      </c>
      <c r="M118" s="11"/>
      <c r="N118" s="11">
        <f t="shared" si="21"/>
        <v>2.3441799398334862E-4</v>
      </c>
      <c r="O118" s="11">
        <f t="shared" si="22"/>
        <v>2.6239420133554285E-2</v>
      </c>
      <c r="P118" s="11">
        <f t="shared" si="23"/>
        <v>5.8604498495837157E-4</v>
      </c>
      <c r="Q118" s="11">
        <f t="shared" si="24"/>
        <v>6.5598550333885716E-2</v>
      </c>
      <c r="R118" s="11">
        <f t="shared" si="25"/>
        <v>1.6409259578834402E-3</v>
      </c>
      <c r="S118" s="11">
        <f t="shared" si="26"/>
        <v>0.18367594093487999</v>
      </c>
      <c r="T118" s="11">
        <f>1.67*$E118/(((($K118/1000)-O118)*($H118/1000)*N118)+(O118*($H118/1000)*(0.0075+(O118*$G118/2))))</f>
        <v>113.65125495049105</v>
      </c>
      <c r="U118" s="11">
        <f>1.67*$E118/(((($K118/1000)-Q118)*($H118/1000)*P118)+(Q118*($H118/1000)*(0.0075+(Q118*$G118/2))))</f>
        <v>45.576633444236379</v>
      </c>
      <c r="V118" s="11">
        <f>1.67*$E118/(((($K118/1000)-S118)*($H118/1000)*R118)+(S118*($H118/1000)*(0.0075+(S118*$G118/2))))</f>
        <v>16.403076894103368</v>
      </c>
      <c r="W118" s="11">
        <f t="shared" si="27"/>
        <v>131.19710066777142</v>
      </c>
    </row>
    <row r="119" spans="1:23">
      <c r="A119" s="1" t="s">
        <v>31</v>
      </c>
      <c r="B119" s="16">
        <v>49</v>
      </c>
      <c r="C119" s="11">
        <v>16.96153846153846</v>
      </c>
      <c r="D119" s="11">
        <v>421.4</v>
      </c>
      <c r="E119" s="11">
        <v>0.108069</v>
      </c>
      <c r="F119" s="11">
        <v>125</v>
      </c>
      <c r="G119" s="13">
        <v>8.6733390000000004E-3</v>
      </c>
      <c r="H119" s="11">
        <v>892</v>
      </c>
      <c r="I119" s="11">
        <v>3.0374999999999998E-3</v>
      </c>
      <c r="J119" s="11">
        <f>(0.002*(1050^2)/(9.81*(F119^2)*G119))^(1/3)</f>
        <v>1.1837075374264774</v>
      </c>
      <c r="K119" s="11">
        <v>6897</v>
      </c>
      <c r="L119" s="11">
        <v>66.16</v>
      </c>
      <c r="M119" s="11"/>
      <c r="N119" s="11">
        <f t="shared" si="21"/>
        <v>2.3674150748529549E-4</v>
      </c>
      <c r="O119" s="11">
        <f t="shared" si="22"/>
        <v>2.7295313544794628E-2</v>
      </c>
      <c r="P119" s="11">
        <f t="shared" si="23"/>
        <v>5.9185376871323872E-4</v>
      </c>
      <c r="Q119" s="11">
        <f t="shared" si="24"/>
        <v>6.8238283861986562E-2</v>
      </c>
      <c r="R119" s="11">
        <f t="shared" si="25"/>
        <v>1.6571905523970682E-3</v>
      </c>
      <c r="S119" s="11">
        <f t="shared" si="26"/>
        <v>0.19106719481356235</v>
      </c>
      <c r="T119" s="11">
        <f>1.67*$E119/(((($K119/1000)-O119)*($H119/1000)*N119)+(O119*($H119/1000)*(0.0075+(O119*$G119/2))))</f>
        <v>110.30234270836756</v>
      </c>
      <c r="U119" s="11">
        <f>1.67*$E119/(((($K119/1000)-Q119)*($H119/1000)*P119)+(Q119*($H119/1000)*(0.0075+(Q119*$G119/2))))</f>
        <v>44.237819574561733</v>
      </c>
      <c r="V119" s="11">
        <f>1.67*$E119/(((($K119/1000)-S119)*($H119/1000)*R119)+(S119*($H119/1000)*(0.0075+(S119*$G119/2))))</f>
        <v>15.925790167892968</v>
      </c>
      <c r="W119" s="11">
        <f t="shared" si="27"/>
        <v>136.47656772397312</v>
      </c>
    </row>
    <row r="120" spans="1:23">
      <c r="A120" s="1" t="s">
        <v>31</v>
      </c>
      <c r="B120" s="16">
        <v>50</v>
      </c>
      <c r="C120" s="11">
        <v>17.307692307692307</v>
      </c>
      <c r="D120" s="11">
        <v>430</v>
      </c>
      <c r="E120" s="11">
        <v>0.10943</v>
      </c>
      <c r="F120" s="11">
        <v>125</v>
      </c>
      <c r="G120" s="13">
        <v>8.4326049999999993E-3</v>
      </c>
      <c r="H120" s="11">
        <v>892</v>
      </c>
      <c r="I120" s="11">
        <v>3.0374999999999998E-3</v>
      </c>
      <c r="J120" s="11">
        <f>(0.002*(1050^2)/(9.81*(F120^2)*G120))^(1/3)</f>
        <v>1.1948661765882254</v>
      </c>
      <c r="K120" s="11">
        <v>6897</v>
      </c>
      <c r="L120" s="11">
        <v>66.16</v>
      </c>
      <c r="M120" s="11"/>
      <c r="N120" s="11">
        <f t="shared" si="21"/>
        <v>2.3897323531764508E-4</v>
      </c>
      <c r="O120" s="11">
        <f t="shared" si="22"/>
        <v>2.8339194746776958E-2</v>
      </c>
      <c r="P120" s="11">
        <f t="shared" si="23"/>
        <v>5.9743308829411266E-4</v>
      </c>
      <c r="Q120" s="11">
        <f t="shared" si="24"/>
        <v>7.0847986866942381E-2</v>
      </c>
      <c r="R120" s="11">
        <f t="shared" si="25"/>
        <v>1.6728126472235153E-3</v>
      </c>
      <c r="S120" s="11">
        <f t="shared" si="26"/>
        <v>0.19837436322743868</v>
      </c>
      <c r="T120" s="11">
        <f>1.67*$E120/(((($K120/1000)-O120)*($H120/1000)*N120)+(O120*($H120/1000)*(0.0075+(O120*$G120/2))))</f>
        <v>110.30439420286606</v>
      </c>
      <c r="U120" s="11">
        <f>1.67*$E120/(((($K120/1000)-Q120)*($H120/1000)*P120)+(Q120*($H120/1000)*(0.0075+(Q120*$G120/2))))</f>
        <v>44.242746408495023</v>
      </c>
      <c r="V120" s="11">
        <f>1.67*$E120/(((($K120/1000)-S120)*($H120/1000)*R120)+(S120*($H120/1000)*(0.0075+(S120*$G120/2))))</f>
        <v>15.932045304575686</v>
      </c>
      <c r="W120" s="11">
        <f t="shared" si="27"/>
        <v>141.69597373388478</v>
      </c>
    </row>
    <row r="121" spans="1:23">
      <c r="A121" s="1" t="s">
        <v>31</v>
      </c>
      <c r="B121" s="16">
        <v>51</v>
      </c>
      <c r="C121" s="11">
        <v>17.653846153846153</v>
      </c>
      <c r="D121" s="11">
        <v>438.59999999999997</v>
      </c>
      <c r="E121" s="11">
        <v>0.109123</v>
      </c>
      <c r="F121" s="11">
        <v>125</v>
      </c>
      <c r="G121" s="13">
        <v>8.3481440000000001E-3</v>
      </c>
      <c r="H121" s="11">
        <v>892</v>
      </c>
      <c r="I121" s="11">
        <v>3.0374999999999998E-3</v>
      </c>
      <c r="J121" s="11">
        <f>(0.002*(1050^2)/(9.81*(F121^2)*G121))^(1/3)</f>
        <v>1.1988822846969251</v>
      </c>
      <c r="K121" s="11">
        <v>6897</v>
      </c>
      <c r="L121" s="11">
        <v>66.16</v>
      </c>
      <c r="M121" s="11"/>
      <c r="N121" s="11">
        <f t="shared" si="21"/>
        <v>2.3977645693938504E-4</v>
      </c>
      <c r="O121" s="11">
        <f t="shared" si="22"/>
        <v>2.8722127569838881E-2</v>
      </c>
      <c r="P121" s="11">
        <f t="shared" si="23"/>
        <v>5.9944114234846259E-4</v>
      </c>
      <c r="Q121" s="11">
        <f t="shared" si="24"/>
        <v>7.1805318924597197E-2</v>
      </c>
      <c r="R121" s="11">
        <f t="shared" si="25"/>
        <v>1.6784351985756952E-3</v>
      </c>
      <c r="S121" s="11">
        <f t="shared" si="26"/>
        <v>0.20105489298887216</v>
      </c>
      <c r="T121" s="11">
        <f>1.67*$E121/(((($K121/1000)-O121)*($H121/1000)*N121)+(O121*($H121/1000)*(0.0075+(O121*$G121/2))))</f>
        <v>109.50239130370122</v>
      </c>
      <c r="U121" s="11">
        <f>1.67*$E121/(((($K121/1000)-Q121)*($H121/1000)*P121)+(Q121*($H121/1000)*(0.0075+(Q121*$G121/2))))</f>
        <v>43.922554874403438</v>
      </c>
      <c r="V121" s="11">
        <f>1.67*$E121/(((($K121/1000)-S121)*($H121/1000)*R121)+(S121*($H121/1000)*(0.0075+(S121*$G121/2))))</f>
        <v>15.818369595915405</v>
      </c>
      <c r="W121" s="11">
        <f t="shared" si="27"/>
        <v>143.6106378491944</v>
      </c>
    </row>
    <row r="122" spans="1:23">
      <c r="A122" s="1" t="s">
        <v>32</v>
      </c>
      <c r="B122" s="16">
        <v>11</v>
      </c>
      <c r="C122" s="11">
        <v>3.8076923076923075</v>
      </c>
      <c r="D122" s="11">
        <v>94.6</v>
      </c>
      <c r="E122" s="11">
        <v>0.11633400000000001</v>
      </c>
      <c r="F122" s="11">
        <v>327</v>
      </c>
      <c r="G122" s="14"/>
      <c r="H122" s="11">
        <v>260</v>
      </c>
      <c r="I122" s="11">
        <v>2.2499999999999998E-3</v>
      </c>
      <c r="J122" s="11"/>
      <c r="K122" s="11">
        <v>1104</v>
      </c>
      <c r="L122" s="11">
        <v>90.97</v>
      </c>
      <c r="M122" s="11"/>
      <c r="N122" s="11"/>
      <c r="O122" s="11"/>
      <c r="P122" s="11"/>
      <c r="Q122" s="11"/>
      <c r="R122" s="11"/>
      <c r="S122" s="11"/>
      <c r="T122" s="11" t="e">
        <f>1.67*$E122/(((($K122/1000)-O122)*($H122/1000)*N122)+(O122*($H122/1000)*(0.0075+(O122*$G122/2))))</f>
        <v>#DIV/0!</v>
      </c>
      <c r="U122" s="11" t="e">
        <f>1.67*$E122/(((($K122/1000)-Q122)*($H122/1000)*P122)+(Q122*($H122/1000)*(0.0075+(Q122*$G122/2))))</f>
        <v>#DIV/0!</v>
      </c>
      <c r="V122" s="11" t="e">
        <f>1.67*$E122/(((($K122/1000)-S122)*($H122/1000)*R122)+(S122*($H122/1000)*(0.0075+(S122*$G122/2))))</f>
        <v>#DIV/0!</v>
      </c>
      <c r="W122" s="11" t="e">
        <f t="shared" si="27"/>
        <v>#DIV/0!</v>
      </c>
    </row>
    <row r="123" spans="1:23">
      <c r="A123" s="1" t="s">
        <v>32</v>
      </c>
      <c r="B123" s="16">
        <v>12</v>
      </c>
      <c r="C123" s="11">
        <v>4.1538461538461542</v>
      </c>
      <c r="D123" s="11">
        <v>103.19999999999999</v>
      </c>
      <c r="E123" s="11">
        <v>0.10813300000000001</v>
      </c>
      <c r="F123" s="11">
        <v>327</v>
      </c>
      <c r="G123" s="13">
        <v>3.3710990000000003E-2</v>
      </c>
      <c r="H123" s="11">
        <v>427</v>
      </c>
      <c r="I123" s="11">
        <v>2.2499999999999998E-3</v>
      </c>
      <c r="J123" s="11">
        <f>(0.002*(1050^2)/(9.81*(F123^2)*G123))^(1/3)</f>
        <v>0.39654352067641874</v>
      </c>
      <c r="K123" s="11">
        <v>1251</v>
      </c>
      <c r="L123" s="11">
        <v>90.97</v>
      </c>
      <c r="M123" s="11">
        <v>8.269999999999996</v>
      </c>
      <c r="N123" s="11">
        <f t="shared" ref="N123:N154" si="28">0.2*J123/1000</f>
        <v>7.9308704135283751E-5</v>
      </c>
      <c r="O123" s="11">
        <f t="shared" ref="O123:O154" si="29">N123/G123</f>
        <v>2.3526067948548453E-3</v>
      </c>
      <c r="P123" s="11">
        <f t="shared" ref="P123:P154" si="30">0.5*J123/1000</f>
        <v>1.9827176033820936E-4</v>
      </c>
      <c r="Q123" s="11">
        <f t="shared" ref="Q123:Q154" si="31">P123/G123</f>
        <v>5.8815169871371132E-3</v>
      </c>
      <c r="R123" s="11">
        <f t="shared" ref="R123:R154" si="32">1.4*J123/1000</f>
        <v>5.5516092894698625E-4</v>
      </c>
      <c r="S123" s="11">
        <f t="shared" ref="S123:S154" si="33">R123/G123</f>
        <v>1.6468247563983917E-2</v>
      </c>
      <c r="T123" s="11">
        <f>1.67*$E123/(((($K123/1000)-O123)*($H123/1000)*N123)+(O123*($H123/1000)*(0.0075+(O123*$G123/2))))</f>
        <v>3621.835957954564</v>
      </c>
      <c r="U123" s="11">
        <f>1.67*$E123/(((($K123/1000)-Q123)*($H123/1000)*P123)+(Q123*($H123/1000)*(0.0075+(Q123*$G123/2))))</f>
        <v>1450.4726760331225</v>
      </c>
      <c r="V123" s="11">
        <f>1.67*$E123/(((($K123/1000)-S123)*($H123/1000)*R123)+(S123*($H123/1000)*(0.0075+(S123*$G123/2))))</f>
        <v>519.89738346797412</v>
      </c>
      <c r="W123" s="11">
        <f t="shared" si="27"/>
        <v>11.763033974274226</v>
      </c>
    </row>
    <row r="124" spans="1:23">
      <c r="A124" s="1" t="s">
        <v>32</v>
      </c>
      <c r="B124" s="16">
        <v>13</v>
      </c>
      <c r="C124" s="11">
        <v>4.5</v>
      </c>
      <c r="D124" s="11">
        <v>111.8</v>
      </c>
      <c r="E124" s="11">
        <v>0.10542700000000001</v>
      </c>
      <c r="F124" s="11">
        <v>327</v>
      </c>
      <c r="G124" s="13">
        <v>2.6831178000000001E-2</v>
      </c>
      <c r="H124" s="11">
        <v>427</v>
      </c>
      <c r="I124" s="11">
        <v>2.2499999999999998E-3</v>
      </c>
      <c r="J124" s="11">
        <f>(0.002*(1050^2)/(9.81*(F124^2)*G124))^(1/3)</f>
        <v>0.4278926043288061</v>
      </c>
      <c r="K124" s="11">
        <v>1536</v>
      </c>
      <c r="L124" s="11">
        <v>90.97</v>
      </c>
      <c r="M124" s="11">
        <v>16.539999999999992</v>
      </c>
      <c r="N124" s="11">
        <f t="shared" si="28"/>
        <v>8.5578520865761234E-5</v>
      </c>
      <c r="O124" s="11">
        <f t="shared" si="29"/>
        <v>3.1895178387531561E-3</v>
      </c>
      <c r="P124" s="11">
        <f t="shared" si="30"/>
        <v>2.1394630216440305E-4</v>
      </c>
      <c r="Q124" s="11">
        <f t="shared" si="31"/>
        <v>7.9737945968828897E-3</v>
      </c>
      <c r="R124" s="11">
        <f t="shared" si="32"/>
        <v>5.9904964606032854E-4</v>
      </c>
      <c r="S124" s="11">
        <f t="shared" si="33"/>
        <v>2.2326624871272089E-2</v>
      </c>
      <c r="T124" s="11">
        <f>1.67*$E124/(((($K124/1000)-O124)*($H124/1000)*N124)+(O124*($H124/1000)*(0.0075+(O124*$G124/2))))</f>
        <v>2656.1644141049424</v>
      </c>
      <c r="U124" s="11">
        <f>1.67*$E124/(((($K124/1000)-Q124)*($H124/1000)*P124)+(Q124*($H124/1000)*(0.0075+(Q124*$G124/2))))</f>
        <v>1063.8687526108379</v>
      </c>
      <c r="V124" s="11">
        <f>1.67*$E124/(((($K124/1000)-S124)*($H124/1000)*R124)+(S124*($H124/1000)*(0.0075+(S124*$G124/2))))</f>
        <v>381.46429774464093</v>
      </c>
      <c r="W124" s="11">
        <f t="shared" si="27"/>
        <v>15.947589193765779</v>
      </c>
    </row>
    <row r="125" spans="1:23">
      <c r="A125" s="1" t="s">
        <v>32</v>
      </c>
      <c r="B125" s="16">
        <v>14</v>
      </c>
      <c r="C125" s="11">
        <v>4.8461538461538458</v>
      </c>
      <c r="D125" s="11">
        <v>120.39999999999999</v>
      </c>
      <c r="E125" s="11">
        <v>0.10642500000000001</v>
      </c>
      <c r="F125" s="11">
        <v>327</v>
      </c>
      <c r="G125" s="13">
        <v>2.6457654000000001E-2</v>
      </c>
      <c r="H125" s="11">
        <v>441</v>
      </c>
      <c r="I125" s="11">
        <v>2.2499999999999998E-3</v>
      </c>
      <c r="J125" s="11">
        <f>(0.002*(1050^2)/(9.81*(F125^2)*G125))^(1/3)</f>
        <v>0.42989683670805062</v>
      </c>
      <c r="K125" s="11">
        <v>1698</v>
      </c>
      <c r="L125" s="11">
        <v>90.97</v>
      </c>
      <c r="M125" s="11"/>
      <c r="N125" s="11">
        <f t="shared" si="28"/>
        <v>8.5979367341610131E-5</v>
      </c>
      <c r="O125" s="11">
        <f t="shared" si="29"/>
        <v>3.2496973216752374E-3</v>
      </c>
      <c r="P125" s="11">
        <f t="shared" si="30"/>
        <v>2.1494841835402532E-4</v>
      </c>
      <c r="Q125" s="11">
        <f t="shared" si="31"/>
        <v>8.1242433041880929E-3</v>
      </c>
      <c r="R125" s="11">
        <f t="shared" si="32"/>
        <v>6.0185557139127088E-4</v>
      </c>
      <c r="S125" s="11">
        <f t="shared" si="33"/>
        <v>2.2747881251726658E-2</v>
      </c>
      <c r="T125" s="11">
        <f>1.67*$E125/(((($K125/1000)-O125)*($H125/1000)*N125)+(O125*($H125/1000)*(0.0075+(O125*$G125/2))))</f>
        <v>2367.5309564472445</v>
      </c>
      <c r="U125" s="11">
        <f>1.67*$E125/(((($K125/1000)-Q125)*($H125/1000)*P125)+(Q125*($H125/1000)*(0.0075+(Q125*$G125/2))))</f>
        <v>948.17963065850256</v>
      </c>
      <c r="V125" s="11">
        <f>1.67*$E125/(((($K125/1000)-S125)*($H125/1000)*R125)+(S125*($H125/1000)*(0.0075+(S125*$G125/2))))</f>
        <v>339.89239406776579</v>
      </c>
      <c r="W125" s="11">
        <f t="shared" si="27"/>
        <v>16.248486608376187</v>
      </c>
    </row>
    <row r="126" spans="1:23">
      <c r="A126" s="1" t="s">
        <v>32</v>
      </c>
      <c r="B126" s="16">
        <v>15</v>
      </c>
      <c r="C126" s="11">
        <v>5.1923076923076916</v>
      </c>
      <c r="D126" s="11">
        <v>129</v>
      </c>
      <c r="E126" s="11">
        <v>0.10931299999999999</v>
      </c>
      <c r="F126" s="11">
        <v>327</v>
      </c>
      <c r="G126" s="13">
        <v>2.6365718E-2</v>
      </c>
      <c r="H126" s="11">
        <v>441</v>
      </c>
      <c r="I126" s="11">
        <v>2.2499999999999998E-3</v>
      </c>
      <c r="J126" s="11">
        <f>(0.002*(1050^2)/(9.81*(F126^2)*G126))^(1/3)</f>
        <v>0.43039593363002571</v>
      </c>
      <c r="K126" s="11">
        <v>1890</v>
      </c>
      <c r="L126" s="11">
        <v>90.97</v>
      </c>
      <c r="M126" s="11"/>
      <c r="N126" s="11">
        <f t="shared" si="28"/>
        <v>8.6079186726005142E-5</v>
      </c>
      <c r="O126" s="11">
        <f t="shared" si="29"/>
        <v>3.2648148146773451E-3</v>
      </c>
      <c r="P126" s="11">
        <f t="shared" si="30"/>
        <v>2.1519796681501285E-4</v>
      </c>
      <c r="Q126" s="11">
        <f t="shared" si="31"/>
        <v>8.1620370366933623E-3</v>
      </c>
      <c r="R126" s="11">
        <f t="shared" si="32"/>
        <v>6.0255430708203595E-4</v>
      </c>
      <c r="S126" s="11">
        <f t="shared" si="33"/>
        <v>2.2853703702741413E-2</v>
      </c>
      <c r="T126" s="11">
        <f>1.67*$E126/(((($K126/1000)-O126)*($H126/1000)*N126)+(O126*($H126/1000)*(0.0075+(O126*$G126/2))))</f>
        <v>2213.2282886217581</v>
      </c>
      <c r="U126" s="11">
        <f>1.67*$E126/(((($K126/1000)-Q126)*($H126/1000)*P126)+(Q126*($H126/1000)*(0.0075+(Q126*$G126/2))))</f>
        <v>886.29009670871255</v>
      </c>
      <c r="V126" s="11">
        <f>1.67*$E126/(((($K126/1000)-S126)*($H126/1000)*R126)+(S126*($H126/1000)*(0.0075+(S126*$G126/2))))</f>
        <v>317.60714580378516</v>
      </c>
      <c r="W126" s="11">
        <f t="shared" si="27"/>
        <v>16.324074073386726</v>
      </c>
    </row>
    <row r="127" spans="1:23">
      <c r="A127" s="1" t="s">
        <v>32</v>
      </c>
      <c r="B127" s="16">
        <v>16</v>
      </c>
      <c r="C127" s="11">
        <v>5.5384615384615383</v>
      </c>
      <c r="D127" s="11">
        <v>137.6</v>
      </c>
      <c r="E127" s="11">
        <v>0.10332</v>
      </c>
      <c r="F127" s="11">
        <v>327</v>
      </c>
      <c r="G127" s="13">
        <v>2.4740642E-2</v>
      </c>
      <c r="H127" s="11">
        <v>420</v>
      </c>
      <c r="I127" s="11">
        <v>2.2499999999999998E-3</v>
      </c>
      <c r="J127" s="11">
        <f>(0.002*(1050^2)/(9.81*(F127^2)*G127))^(1/3)</f>
        <v>0.43962026666354148</v>
      </c>
      <c r="K127" s="11">
        <v>1927</v>
      </c>
      <c r="L127" s="11">
        <v>90.97</v>
      </c>
      <c r="M127" s="11"/>
      <c r="N127" s="11">
        <f t="shared" si="28"/>
        <v>8.7924053332708306E-5</v>
      </c>
      <c r="O127" s="11">
        <f t="shared" si="29"/>
        <v>3.5538307103230508E-3</v>
      </c>
      <c r="P127" s="11">
        <f t="shared" si="30"/>
        <v>2.1981013333177075E-4</v>
      </c>
      <c r="Q127" s="11">
        <f t="shared" si="31"/>
        <v>8.8845767758076264E-3</v>
      </c>
      <c r="R127" s="11">
        <f t="shared" si="32"/>
        <v>6.1546837332895801E-4</v>
      </c>
      <c r="S127" s="11">
        <f t="shared" si="33"/>
        <v>2.4876814972261352E-2</v>
      </c>
      <c r="T127" s="11">
        <f>1.67*$E127/(((($K127/1000)-O127)*($H127/1000)*N127)+(O127*($H127/1000)*(0.0075+(O127*$G127/2))))</f>
        <v>2096.7997811630144</v>
      </c>
      <c r="U127" s="11">
        <f>1.67*$E127/(((($K127/1000)-Q127)*($H127/1000)*P127)+(Q127*($H127/1000)*(0.0075+(Q127*$G127/2))))</f>
        <v>839.72431503117093</v>
      </c>
      <c r="V127" s="11">
        <f>1.67*$E127/(((($K127/1000)-S127)*($H127/1000)*R127)+(S127*($H127/1000)*(0.0075+(S127*$G127/2))))</f>
        <v>300.98286019493105</v>
      </c>
      <c r="W127" s="11">
        <f t="shared" si="27"/>
        <v>17.769153551615251</v>
      </c>
    </row>
    <row r="128" spans="1:23">
      <c r="A128" s="1" t="s">
        <v>32</v>
      </c>
      <c r="B128" s="16">
        <v>17</v>
      </c>
      <c r="C128" s="11">
        <v>5.884615384615385</v>
      </c>
      <c r="D128" s="11">
        <v>146.19999999999999</v>
      </c>
      <c r="E128" s="11">
        <v>0.100427</v>
      </c>
      <c r="F128" s="11">
        <v>327</v>
      </c>
      <c r="G128" s="13">
        <v>2.3668459999999999E-2</v>
      </c>
      <c r="H128" s="11">
        <v>479</v>
      </c>
      <c r="I128" s="11">
        <v>2.2499999999999998E-3</v>
      </c>
      <c r="J128" s="11">
        <f>(0.002*(1050^2)/(9.81*(F128^2)*G128))^(1/3)</f>
        <v>0.44616074836613429</v>
      </c>
      <c r="K128" s="11">
        <v>2152</v>
      </c>
      <c r="L128" s="11">
        <v>90.97</v>
      </c>
      <c r="M128" s="11"/>
      <c r="N128" s="11">
        <f t="shared" si="28"/>
        <v>8.9232149673226858E-5</v>
      </c>
      <c r="O128" s="11">
        <f t="shared" si="29"/>
        <v>3.7700868444008129E-3</v>
      </c>
      <c r="P128" s="11">
        <f t="shared" si="30"/>
        <v>2.2308037418306714E-4</v>
      </c>
      <c r="Q128" s="11">
        <f t="shared" si="31"/>
        <v>9.4252171110020318E-3</v>
      </c>
      <c r="R128" s="11">
        <f t="shared" si="32"/>
        <v>6.2462504771258797E-4</v>
      </c>
      <c r="S128" s="11">
        <f t="shared" si="33"/>
        <v>2.6390607910805688E-2</v>
      </c>
      <c r="T128" s="11">
        <f>1.67*$E128/(((($K128/1000)-O128)*($H128/1000)*N128)+(O128*($H128/1000)*(0.0075+(O128*$G128/2))))</f>
        <v>1590.5315495857915</v>
      </c>
      <c r="U128" s="11">
        <f>1.67*$E128/(((($K128/1000)-Q128)*($H128/1000)*P128)+(Q128*($H128/1000)*(0.0075+(Q128*$G128/2))))</f>
        <v>636.94265730158168</v>
      </c>
      <c r="V128" s="11">
        <f>1.67*$E128/(((($K128/1000)-S128)*($H128/1000)*R128)+(S128*($H128/1000)*(0.0075+(S128*$G128/2))))</f>
        <v>228.26530600571726</v>
      </c>
      <c r="W128" s="11">
        <f t="shared" si="27"/>
        <v>18.850434222004065</v>
      </c>
    </row>
    <row r="129" spans="1:23">
      <c r="A129" s="1" t="s">
        <v>32</v>
      </c>
      <c r="B129" s="16">
        <v>18</v>
      </c>
      <c r="C129" s="11">
        <v>6.2307692307692308</v>
      </c>
      <c r="D129" s="11">
        <v>154.79999999999998</v>
      </c>
      <c r="E129" s="11">
        <v>9.7651299999999996E-2</v>
      </c>
      <c r="F129" s="11">
        <v>327</v>
      </c>
      <c r="G129" s="13">
        <v>2.1370744000000001E-2</v>
      </c>
      <c r="H129" s="11">
        <v>461</v>
      </c>
      <c r="I129" s="11">
        <v>2.2499999999999998E-3</v>
      </c>
      <c r="J129" s="11">
        <f>(0.002*(1050^2)/(9.81*(F129^2)*G129))^(1/3)</f>
        <v>0.46160957967952293</v>
      </c>
      <c r="K129" s="11">
        <v>2209</v>
      </c>
      <c r="L129" s="11">
        <v>90.97</v>
      </c>
      <c r="M129" s="11"/>
      <c r="N129" s="11">
        <f t="shared" si="28"/>
        <v>9.2321915935904595E-5</v>
      </c>
      <c r="O129" s="11">
        <f t="shared" si="29"/>
        <v>4.3200141247260546E-3</v>
      </c>
      <c r="P129" s="11">
        <f t="shared" si="30"/>
        <v>2.3080478983976147E-4</v>
      </c>
      <c r="Q129" s="11">
        <f t="shared" si="31"/>
        <v>1.0800035311815137E-2</v>
      </c>
      <c r="R129" s="11">
        <f t="shared" si="32"/>
        <v>6.4625341155133214E-4</v>
      </c>
      <c r="S129" s="11">
        <f t="shared" si="33"/>
        <v>3.0240098873082384E-2</v>
      </c>
      <c r="T129" s="11">
        <f>1.67*$E129/(((($K129/1000)-O129)*($H129/1000)*N129)+(O129*($H129/1000)*(0.0075+(O129*$G129/2))))</f>
        <v>1498.0433458030654</v>
      </c>
      <c r="U129" s="11">
        <f>1.67*$E129/(((($K129/1000)-Q129)*($H129/1000)*P129)+(Q129*($H129/1000)*(0.0075+(Q129*$G129/2))))</f>
        <v>599.97734410067653</v>
      </c>
      <c r="V129" s="11">
        <f>1.67*$E129/(((($K129/1000)-S129)*($H129/1000)*R129)+(S129*($H129/1000)*(0.0075+(S129*$G129/2))))</f>
        <v>215.09606174462243</v>
      </c>
      <c r="W129" s="11">
        <f t="shared" si="27"/>
        <v>21.600070623630273</v>
      </c>
    </row>
    <row r="130" spans="1:23">
      <c r="A130" s="1" t="s">
        <v>32</v>
      </c>
      <c r="B130" s="16">
        <v>19</v>
      </c>
      <c r="C130" s="11">
        <v>6.5769230769230766</v>
      </c>
      <c r="D130" s="11">
        <v>163.4</v>
      </c>
      <c r="E130" s="11">
        <v>0.102867</v>
      </c>
      <c r="F130" s="11">
        <v>327</v>
      </c>
      <c r="G130" s="13">
        <v>1.9893418999999999E-2</v>
      </c>
      <c r="H130" s="11">
        <v>489</v>
      </c>
      <c r="I130" s="11">
        <v>2.2499999999999998E-3</v>
      </c>
      <c r="J130" s="11">
        <f>(0.002*(1050^2)/(9.81*(F130^2)*G130))^(1/3)</f>
        <v>0.47276452819374287</v>
      </c>
      <c r="K130" s="11">
        <v>2389</v>
      </c>
      <c r="L130" s="11">
        <v>90.97</v>
      </c>
      <c r="M130" s="11">
        <v>66.16</v>
      </c>
      <c r="N130" s="11">
        <f t="shared" si="28"/>
        <v>9.4552905638748577E-5</v>
      </c>
      <c r="O130" s="11">
        <f t="shared" si="29"/>
        <v>4.7529741186644985E-3</v>
      </c>
      <c r="P130" s="11">
        <f t="shared" si="30"/>
        <v>2.3638226409687145E-4</v>
      </c>
      <c r="Q130" s="11">
        <f t="shared" si="31"/>
        <v>1.1882435296661246E-2</v>
      </c>
      <c r="R130" s="11">
        <f t="shared" si="32"/>
        <v>6.6187033947123991E-4</v>
      </c>
      <c r="S130" s="11">
        <f t="shared" si="33"/>
        <v>3.3270818830651479E-2</v>
      </c>
      <c r="T130" s="11">
        <f>1.67*$E130/(((($K130/1000)-O130)*($H130/1000)*N130)+(O130*($H130/1000)*(0.0075+(O130*$G130/2))))</f>
        <v>1344.3999815987227</v>
      </c>
      <c r="U130" s="11">
        <f>1.67*$E130/(((($K130/1000)-Q130)*($H130/1000)*P130)+(Q130*($H130/1000)*(0.0075+(Q130*$G130/2))))</f>
        <v>538.45452972218857</v>
      </c>
      <c r="V130" s="11">
        <f>1.67*$E130/(((($K130/1000)-S130)*($H130/1000)*R130)+(S130*($H130/1000)*(0.0075+(S130*$G130/2))))</f>
        <v>193.05319538795649</v>
      </c>
      <c r="W130" s="11">
        <f t="shared" si="27"/>
        <v>23.764870593322492</v>
      </c>
    </row>
    <row r="131" spans="1:23">
      <c r="A131" s="1" t="s">
        <v>32</v>
      </c>
      <c r="B131" s="16">
        <v>20</v>
      </c>
      <c r="C131" s="11">
        <v>6.9230769230769234</v>
      </c>
      <c r="D131" s="11">
        <v>172</v>
      </c>
      <c r="E131" s="11">
        <v>0.10051400000000001</v>
      </c>
      <c r="F131" s="11">
        <v>327</v>
      </c>
      <c r="G131" s="13">
        <v>1.8869665000000001E-2</v>
      </c>
      <c r="H131" s="11">
        <v>516</v>
      </c>
      <c r="I131" s="11">
        <v>2.2499999999999998E-3</v>
      </c>
      <c r="J131" s="11">
        <f>(0.002*(1050^2)/(9.81*(F131^2)*G131))^(1/3)</f>
        <v>0.48116418881826478</v>
      </c>
      <c r="K131" s="11">
        <v>2696</v>
      </c>
      <c r="L131" s="11">
        <v>90.97</v>
      </c>
      <c r="M131" s="11"/>
      <c r="N131" s="11">
        <f t="shared" si="28"/>
        <v>9.6232837763652961E-5</v>
      </c>
      <c r="O131" s="11">
        <f t="shared" si="29"/>
        <v>5.0998699639687806E-3</v>
      </c>
      <c r="P131" s="11">
        <f t="shared" si="30"/>
        <v>2.405820944091324E-4</v>
      </c>
      <c r="Q131" s="11">
        <f t="shared" si="31"/>
        <v>1.2749674909921951E-2</v>
      </c>
      <c r="R131" s="11">
        <f t="shared" si="32"/>
        <v>6.7362986434557073E-4</v>
      </c>
      <c r="S131" s="11">
        <f t="shared" si="33"/>
        <v>3.5699089747781465E-2</v>
      </c>
      <c r="T131" s="11">
        <f>1.67*$E131/(((($K131/1000)-O131)*($H131/1000)*N131)+(O131*($H131/1000)*(0.0075+(O131*$G131/2))))</f>
        <v>1093.6621840821147</v>
      </c>
      <c r="U131" s="11">
        <f>1.67*$E131/(((($K131/1000)-Q131)*($H131/1000)*P131)+(Q131*($H131/1000)*(0.0075+(Q131*$G131/2))))</f>
        <v>438.00689258623521</v>
      </c>
      <c r="V131" s="11">
        <f>1.67*$E131/(((($K131/1000)-S131)*($H131/1000)*R131)+(S131*($H131/1000)*(0.0075+(S131*$G131/2))))</f>
        <v>157.01465651782539</v>
      </c>
      <c r="W131" s="11">
        <f t="shared" ref="W131:W162" si="34">J131/G131</f>
        <v>25.4993498198439</v>
      </c>
    </row>
    <row r="132" spans="1:23">
      <c r="A132" s="1" t="s">
        <v>32</v>
      </c>
      <c r="B132" s="16">
        <v>21</v>
      </c>
      <c r="C132" s="11">
        <v>7.2692307692307692</v>
      </c>
      <c r="D132" s="11">
        <v>180.6</v>
      </c>
      <c r="E132" s="11">
        <v>9.6029100000000006E-2</v>
      </c>
      <c r="F132" s="11">
        <v>327</v>
      </c>
      <c r="G132" s="13">
        <v>1.7986977000000001E-2</v>
      </c>
      <c r="H132" s="11">
        <v>516</v>
      </c>
      <c r="I132" s="11">
        <v>2.2499999999999998E-3</v>
      </c>
      <c r="J132" s="11">
        <f>(0.002*(1050^2)/(9.81*(F132^2)*G132))^(1/3)</f>
        <v>0.48890967764967741</v>
      </c>
      <c r="K132" s="11">
        <v>2807</v>
      </c>
      <c r="L132" s="11">
        <v>90.97</v>
      </c>
      <c r="M132" s="11"/>
      <c r="N132" s="11">
        <f t="shared" si="28"/>
        <v>9.7781935529935479E-5</v>
      </c>
      <c r="O132" s="11">
        <f t="shared" si="29"/>
        <v>5.4362628878624501E-3</v>
      </c>
      <c r="P132" s="11">
        <f t="shared" si="30"/>
        <v>2.4445483882483871E-4</v>
      </c>
      <c r="Q132" s="11">
        <f t="shared" si="31"/>
        <v>1.3590657219656126E-2</v>
      </c>
      <c r="R132" s="11">
        <f t="shared" si="32"/>
        <v>6.844735487095484E-4</v>
      </c>
      <c r="S132" s="11">
        <f t="shared" si="33"/>
        <v>3.8053840215037153E-2</v>
      </c>
      <c r="T132" s="11">
        <f>1.67*$E132/(((($K132/1000)-O132)*($H132/1000)*N132)+(O132*($H132/1000)*(0.0075+(O132*$G132/2))))</f>
        <v>986.70320396270779</v>
      </c>
      <c r="U132" s="11">
        <f>1.67*$E132/(((($K132/1000)-Q132)*($H132/1000)*P132)+(Q132*($H132/1000)*(0.0075+(Q132*$G132/2))))</f>
        <v>395.18147022752856</v>
      </c>
      <c r="V132" s="11">
        <f>1.67*$E132/(((($K132/1000)-S132)*($H132/1000)*R132)+(S132*($H132/1000)*(0.0075+(S132*$G132/2))))</f>
        <v>141.67488285449176</v>
      </c>
      <c r="W132" s="11">
        <f t="shared" si="34"/>
        <v>27.181314439312253</v>
      </c>
    </row>
    <row r="133" spans="1:23">
      <c r="A133" s="1" t="s">
        <v>32</v>
      </c>
      <c r="B133" s="16">
        <v>22</v>
      </c>
      <c r="C133" s="11">
        <v>7.615384615384615</v>
      </c>
      <c r="D133" s="11">
        <v>189.2</v>
      </c>
      <c r="E133" s="11">
        <v>9.8297399999999993E-2</v>
      </c>
      <c r="F133" s="11">
        <v>283</v>
      </c>
      <c r="G133" s="13">
        <v>1.6292122999999999E-2</v>
      </c>
      <c r="H133" s="11">
        <v>544</v>
      </c>
      <c r="I133" s="11">
        <v>2.2499999999999998E-3</v>
      </c>
      <c r="J133" s="11">
        <f>(0.002*(1050^2)/(9.81*(F133^2)*G133))^(1/3)</f>
        <v>0.55641181719398047</v>
      </c>
      <c r="K133" s="11">
        <v>3240</v>
      </c>
      <c r="L133" s="11">
        <v>90.97</v>
      </c>
      <c r="M133" s="11">
        <v>90.97</v>
      </c>
      <c r="N133" s="11">
        <f t="shared" si="28"/>
        <v>1.112823634387961E-4</v>
      </c>
      <c r="O133" s="11">
        <f t="shared" si="29"/>
        <v>6.830439681728165E-3</v>
      </c>
      <c r="P133" s="11">
        <f t="shared" si="30"/>
        <v>2.7820590859699025E-4</v>
      </c>
      <c r="Q133" s="11">
        <f t="shared" si="31"/>
        <v>1.7076099204320412E-2</v>
      </c>
      <c r="R133" s="11">
        <f t="shared" si="32"/>
        <v>7.7897654407157253E-4</v>
      </c>
      <c r="S133" s="11">
        <f t="shared" si="33"/>
        <v>4.7813077772097139E-2</v>
      </c>
      <c r="T133" s="11">
        <f>1.67*$E133/(((($K133/1000)-O133)*($H133/1000)*N133)+(O133*($H133/1000)*(0.0075+(O133*$G133/2))))</f>
        <v>733.48635792755306</v>
      </c>
      <c r="U133" s="11">
        <f>1.67*$E133/(((($K133/1000)-Q133)*($H133/1000)*P133)+(Q133*($H133/1000)*(0.0075+(Q133*$G133/2))))</f>
        <v>293.80166365479596</v>
      </c>
      <c r="V133" s="11">
        <f>1.67*$E133/(((($K133/1000)-S133)*($H133/1000)*R133)+(S133*($H133/1000)*(0.0075+(S133*$G133/2))))</f>
        <v>105.36779735459216</v>
      </c>
      <c r="W133" s="11">
        <f t="shared" si="34"/>
        <v>34.152198408640821</v>
      </c>
    </row>
    <row r="134" spans="1:23">
      <c r="A134" s="1" t="s">
        <v>32</v>
      </c>
      <c r="B134" s="16">
        <v>23</v>
      </c>
      <c r="C134" s="11">
        <v>7.9615384615384617</v>
      </c>
      <c r="D134" s="11">
        <v>197.79999999999998</v>
      </c>
      <c r="E134" s="11">
        <v>9.4159599999999996E-2</v>
      </c>
      <c r="F134" s="11">
        <v>251</v>
      </c>
      <c r="G134" s="13">
        <v>1.50176445E-2</v>
      </c>
      <c r="H134" s="11">
        <v>551</v>
      </c>
      <c r="I134" s="11">
        <v>2.2499999999999998E-3</v>
      </c>
      <c r="J134" s="11">
        <f>(0.002*(1050^2)/(9.81*(F134^2)*G134))^(1/3)</f>
        <v>0.6193413950513087</v>
      </c>
      <c r="K134" s="11">
        <v>3570</v>
      </c>
      <c r="L134" s="11">
        <v>90.97</v>
      </c>
      <c r="M134" s="11">
        <v>99.239999999999981</v>
      </c>
      <c r="N134" s="11">
        <f t="shared" si="28"/>
        <v>1.2386827901026174E-4</v>
      </c>
      <c r="O134" s="11">
        <f t="shared" si="29"/>
        <v>8.248182929770493E-3</v>
      </c>
      <c r="P134" s="11">
        <f t="shared" si="30"/>
        <v>3.0967069752565432E-4</v>
      </c>
      <c r="Q134" s="11">
        <f t="shared" si="31"/>
        <v>2.0620457324426234E-2</v>
      </c>
      <c r="R134" s="11">
        <f t="shared" si="32"/>
        <v>8.6707795307183213E-4</v>
      </c>
      <c r="S134" s="11">
        <f t="shared" si="33"/>
        <v>5.7737280508393454E-2</v>
      </c>
      <c r="T134" s="11">
        <f>1.67*$E134/(((($K134/1000)-O134)*($H134/1000)*N134)+(O134*($H134/1000)*(0.0075+(O134*$G134/2))))</f>
        <v>566.73235506222352</v>
      </c>
      <c r="U134" s="11">
        <f>1.67*$E134/(((($K134/1000)-Q134)*($H134/1000)*P134)+(Q134*($H134/1000)*(0.0075+(Q134*$G134/2))))</f>
        <v>227.03842571392082</v>
      </c>
      <c r="V134" s="11">
        <f>1.67*$E134/(((($K134/1000)-S134)*($H134/1000)*R134)+(S134*($H134/1000)*(0.0075+(S134*$G134/2))))</f>
        <v>81.457580026255329</v>
      </c>
      <c r="W134" s="11">
        <f t="shared" si="34"/>
        <v>41.240914648852467</v>
      </c>
    </row>
    <row r="135" spans="1:23">
      <c r="A135" s="1" t="s">
        <v>32</v>
      </c>
      <c r="B135" s="16">
        <v>24</v>
      </c>
      <c r="C135" s="11">
        <v>8.3076923076923084</v>
      </c>
      <c r="D135" s="11">
        <v>206.39999999999998</v>
      </c>
      <c r="E135" s="11">
        <v>9.33195E-2</v>
      </c>
      <c r="F135" s="11">
        <v>251</v>
      </c>
      <c r="G135" s="13">
        <v>1.4016089000000001E-2</v>
      </c>
      <c r="H135" s="11">
        <v>592</v>
      </c>
      <c r="I135" s="11">
        <v>2.2499999999999998E-3</v>
      </c>
      <c r="J135" s="11">
        <f>(0.002*(1050^2)/(9.81*(F135^2)*G135))^(1/3)</f>
        <v>0.63375553544864416</v>
      </c>
      <c r="K135" s="11">
        <v>3732</v>
      </c>
      <c r="L135" s="11">
        <v>90.97</v>
      </c>
      <c r="M135" s="11">
        <v>107.50999999999999</v>
      </c>
      <c r="N135" s="11">
        <f t="shared" si="28"/>
        <v>1.2675110708972883E-4</v>
      </c>
      <c r="O135" s="11">
        <f t="shared" si="29"/>
        <v>9.0432578652810229E-3</v>
      </c>
      <c r="P135" s="11">
        <f t="shared" si="30"/>
        <v>3.1687776772432207E-4</v>
      </c>
      <c r="Q135" s="11">
        <f t="shared" si="31"/>
        <v>2.2608144663202556E-2</v>
      </c>
      <c r="R135" s="11">
        <f t="shared" si="32"/>
        <v>8.872577496281018E-4</v>
      </c>
      <c r="S135" s="11">
        <f t="shared" si="33"/>
        <v>6.3302805056967157E-2</v>
      </c>
      <c r="T135" s="11">
        <f>1.67*$E135/(((($K135/1000)-O135)*($H135/1000)*N135)+(O135*($H135/1000)*(0.0075+(O135*$G135/2))))</f>
        <v>487.24018164933568</v>
      </c>
      <c r="U135" s="11">
        <f>1.67*$E135/(((($K135/1000)-Q135)*($H135/1000)*P135)+(Q135*($H135/1000)*(0.0075+(Q135*$G135/2))))</f>
        <v>195.20667772829688</v>
      </c>
      <c r="V135" s="11">
        <f>1.67*$E135/(((($K135/1000)-S135)*($H135/1000)*R135)+(S135*($H135/1000)*(0.0075+(S135*$G135/2))))</f>
        <v>70.051593425315517</v>
      </c>
      <c r="W135" s="11">
        <f t="shared" si="34"/>
        <v>45.216289326405111</v>
      </c>
    </row>
    <row r="136" spans="1:23">
      <c r="A136" s="1" t="s">
        <v>32</v>
      </c>
      <c r="B136" s="16">
        <v>25</v>
      </c>
      <c r="C136" s="11">
        <v>8.6538461538461533</v>
      </c>
      <c r="D136" s="11">
        <v>215</v>
      </c>
      <c r="E136" s="11">
        <v>9.2182899999999998E-2</v>
      </c>
      <c r="F136" s="11">
        <v>236</v>
      </c>
      <c r="G136" s="13">
        <v>1.2896866E-2</v>
      </c>
      <c r="H136" s="11">
        <v>572</v>
      </c>
      <c r="I136" s="11">
        <v>2.2499999999999998E-3</v>
      </c>
      <c r="J136" s="11">
        <f>(0.002*(1050^2)/(9.81*(F136^2)*G136))^(1/3)</f>
        <v>0.67890727787939353</v>
      </c>
      <c r="K136" s="11">
        <v>3757</v>
      </c>
      <c r="L136" s="11">
        <v>90.97</v>
      </c>
      <c r="M136" s="11"/>
      <c r="N136" s="11">
        <f t="shared" si="28"/>
        <v>1.3578145557587869E-4</v>
      </c>
      <c r="O136" s="11">
        <f t="shared" si="29"/>
        <v>1.0528252024629758E-2</v>
      </c>
      <c r="P136" s="11">
        <f t="shared" si="30"/>
        <v>3.3945363893969676E-4</v>
      </c>
      <c r="Q136" s="11">
        <f t="shared" si="31"/>
        <v>2.6320630061574399E-2</v>
      </c>
      <c r="R136" s="11">
        <f t="shared" si="32"/>
        <v>9.5047018903115089E-4</v>
      </c>
      <c r="S136" s="11">
        <f t="shared" si="33"/>
        <v>7.3697764172408309E-2</v>
      </c>
      <c r="T136" s="11">
        <f>1.67*$E136/(((($K136/1000)-O136)*($H136/1000)*N136)+(O136*($H136/1000)*(0.0075+(O136*$G136/2))))</f>
        <v>457.41915547894308</v>
      </c>
      <c r="U136" s="11">
        <f>1.67*$E136/(((($K136/1000)-Q136)*($H136/1000)*P136)+(Q136*($H136/1000)*(0.0075+(Q136*$G136/2))))</f>
        <v>183.30167873476327</v>
      </c>
      <c r="V136" s="11">
        <f>1.67*$E136/(((($K136/1000)-S136)*($H136/1000)*R136)+(S136*($H136/1000)*(0.0075+(S136*$G136/2))))</f>
        <v>65.825387794199628</v>
      </c>
      <c r="W136" s="11">
        <f t="shared" si="34"/>
        <v>52.641260123148797</v>
      </c>
    </row>
    <row r="137" spans="1:23">
      <c r="A137" s="1" t="s">
        <v>32</v>
      </c>
      <c r="B137" s="16">
        <v>26</v>
      </c>
      <c r="C137" s="11">
        <v>9</v>
      </c>
      <c r="D137" s="11">
        <v>223.6</v>
      </c>
      <c r="E137" s="11">
        <v>9.4422099999999995E-2</v>
      </c>
      <c r="F137" s="11">
        <v>236</v>
      </c>
      <c r="G137" s="13">
        <v>1.2391928999999999E-2</v>
      </c>
      <c r="H137" s="11">
        <v>572</v>
      </c>
      <c r="I137" s="11">
        <v>2.2499999999999998E-3</v>
      </c>
      <c r="J137" s="11">
        <f>(0.002*(1050^2)/(9.81*(F137^2)*G137))^(1/3)</f>
        <v>0.68800599314496202</v>
      </c>
      <c r="K137" s="11">
        <v>3980</v>
      </c>
      <c r="L137" s="11">
        <v>90.97</v>
      </c>
      <c r="M137" s="11">
        <v>124.04999999999998</v>
      </c>
      <c r="N137" s="11">
        <f t="shared" si="28"/>
        <v>1.3760119862899243E-4</v>
      </c>
      <c r="O137" s="11">
        <f t="shared" si="29"/>
        <v>1.1104098371528148E-2</v>
      </c>
      <c r="P137" s="11">
        <f t="shared" si="30"/>
        <v>3.44002996572481E-4</v>
      </c>
      <c r="Q137" s="11">
        <f t="shared" si="31"/>
        <v>2.7760245928820364E-2</v>
      </c>
      <c r="R137" s="11">
        <f t="shared" si="32"/>
        <v>9.6320839040294685E-4</v>
      </c>
      <c r="S137" s="11">
        <f t="shared" si="33"/>
        <v>7.7728688600697024E-2</v>
      </c>
      <c r="T137" s="11">
        <f>1.67*$E137/(((($K137/1000)-O137)*($H137/1000)*N137)+(O137*($H137/1000)*(0.0075+(O137*$G137/2))))</f>
        <v>437.45832980727846</v>
      </c>
      <c r="U137" s="11">
        <f>1.67*$E137/(((($K137/1000)-Q137)*($H137/1000)*P137)+(Q137*($H137/1000)*(0.0075+(Q137*$G137/2))))</f>
        <v>175.30211593494519</v>
      </c>
      <c r="V137" s="11">
        <f>1.67*$E137/(((($K137/1000)-S137)*($H137/1000)*R137)+(S137*($H137/1000)*(0.0075+(S137*$G137/2))))</f>
        <v>62.9519554943736</v>
      </c>
      <c r="W137" s="11">
        <f t="shared" si="34"/>
        <v>55.520491857640735</v>
      </c>
    </row>
    <row r="138" spans="1:23">
      <c r="A138" s="1" t="s">
        <v>32</v>
      </c>
      <c r="B138" s="16">
        <v>27</v>
      </c>
      <c r="C138" s="11">
        <v>9.3461538461538467</v>
      </c>
      <c r="D138" s="11">
        <v>232.2</v>
      </c>
      <c r="E138" s="11">
        <v>9.6166199999999993E-2</v>
      </c>
      <c r="F138" s="11">
        <v>236</v>
      </c>
      <c r="G138" s="13">
        <v>1.1901396999999999E-2</v>
      </c>
      <c r="H138" s="11">
        <v>551</v>
      </c>
      <c r="I138" s="11">
        <v>2.2499999999999998E-3</v>
      </c>
      <c r="J138" s="11">
        <f>(0.002*(1050^2)/(9.81*(F138^2)*G138))^(1/3)</f>
        <v>0.69733138602009104</v>
      </c>
      <c r="K138" s="11">
        <v>4131</v>
      </c>
      <c r="L138" s="11">
        <v>90.97</v>
      </c>
      <c r="M138" s="11"/>
      <c r="N138" s="11">
        <f t="shared" si="28"/>
        <v>1.3946627720401821E-4</v>
      </c>
      <c r="O138" s="11">
        <f t="shared" si="29"/>
        <v>1.171847953681557E-2</v>
      </c>
      <c r="P138" s="11">
        <f t="shared" si="30"/>
        <v>3.4866569301004552E-4</v>
      </c>
      <c r="Q138" s="11">
        <f t="shared" si="31"/>
        <v>2.9296198842038924E-2</v>
      </c>
      <c r="R138" s="11">
        <f t="shared" si="32"/>
        <v>9.7626394042812741E-4</v>
      </c>
      <c r="S138" s="11">
        <f t="shared" si="33"/>
        <v>8.202935675770899E-2</v>
      </c>
      <c r="T138" s="11">
        <f>1.67*$E138/(((($K138/1000)-O138)*($H138/1000)*N138)+(O138*($H138/1000)*(0.0075+(O138*$G138/2))))</f>
        <v>439.47935060492898</v>
      </c>
      <c r="U138" s="11">
        <f>1.67*$E138/(((($K138/1000)-Q138)*($H138/1000)*P138)+(Q138*($H138/1000)*(0.0075+(Q138*$G138/2))))</f>
        <v>176.11724306740757</v>
      </c>
      <c r="V138" s="11">
        <f>1.67*$E138/(((($K138/1000)-S138)*($H138/1000)*R138)+(S138*($H138/1000)*(0.0075+(S138*$G138/2))))</f>
        <v>63.250365895990825</v>
      </c>
      <c r="W138" s="11">
        <f t="shared" si="34"/>
        <v>58.592397684077852</v>
      </c>
    </row>
    <row r="139" spans="1:23">
      <c r="A139" s="1" t="s">
        <v>32</v>
      </c>
      <c r="B139" s="16">
        <v>28</v>
      </c>
      <c r="C139" s="11">
        <v>9.6923076923076916</v>
      </c>
      <c r="D139" s="11">
        <v>240.79999999999998</v>
      </c>
      <c r="E139" s="11">
        <v>9.4403600000000004E-2</v>
      </c>
      <c r="F139" s="11">
        <v>236</v>
      </c>
      <c r="G139" s="13">
        <v>1.1623570999999999E-2</v>
      </c>
      <c r="H139" s="11">
        <v>603</v>
      </c>
      <c r="I139" s="11">
        <v>2.2499999999999998E-3</v>
      </c>
      <c r="J139" s="11">
        <f>(0.002*(1050^2)/(9.81*(F139^2)*G139))^(1/3)</f>
        <v>0.7028435590327623</v>
      </c>
      <c r="K139" s="11">
        <v>4199</v>
      </c>
      <c r="L139" s="11">
        <v>90.97</v>
      </c>
      <c r="M139" s="11"/>
      <c r="N139" s="11">
        <f t="shared" si="28"/>
        <v>1.4056871180655249E-4</v>
      </c>
      <c r="O139" s="11">
        <f t="shared" si="29"/>
        <v>1.2093418778665566E-2</v>
      </c>
      <c r="P139" s="11">
        <f t="shared" si="30"/>
        <v>3.5142177951638117E-4</v>
      </c>
      <c r="Q139" s="11">
        <f t="shared" si="31"/>
        <v>3.023354694666391E-2</v>
      </c>
      <c r="R139" s="11">
        <f t="shared" si="32"/>
        <v>9.839809826458672E-4</v>
      </c>
      <c r="S139" s="11">
        <f t="shared" si="33"/>
        <v>8.4653931450658942E-2</v>
      </c>
      <c r="T139" s="11">
        <f>1.67*$E139/(((($K139/1000)-O139)*($H139/1000)*N139)+(O139*($H139/1000)*(0.0075+(O139*$G139/2))))</f>
        <v>384.428680406171</v>
      </c>
      <c r="U139" s="11">
        <f>1.67*$E139/(((($K139/1000)-Q139)*($H139/1000)*P139)+(Q139*($H139/1000)*(0.0075+(Q139*$G139/2))))</f>
        <v>154.06028585933601</v>
      </c>
      <c r="V139" s="11">
        <f>1.67*$E139/(((($K139/1000)-S139)*($H139/1000)*R139)+(S139*($H139/1000)*(0.0075+(S139*$G139/2))))</f>
        <v>55.333311870337191</v>
      </c>
      <c r="W139" s="11">
        <f t="shared" si="34"/>
        <v>60.467093893327821</v>
      </c>
    </row>
    <row r="140" spans="1:23">
      <c r="A140" s="1" t="s">
        <v>32</v>
      </c>
      <c r="B140" s="16">
        <v>29</v>
      </c>
      <c r="C140" s="11">
        <v>10.038461538461538</v>
      </c>
      <c r="D140" s="11">
        <v>249.39999999999998</v>
      </c>
      <c r="E140" s="11">
        <v>9.2218099999999997E-2</v>
      </c>
      <c r="F140" s="11">
        <v>236</v>
      </c>
      <c r="G140" s="13">
        <v>1.1421954E-2</v>
      </c>
      <c r="H140" s="11">
        <v>603</v>
      </c>
      <c r="I140" s="11">
        <v>2.2499999999999998E-3</v>
      </c>
      <c r="J140" s="11">
        <f>(0.002*(1050^2)/(9.81*(F140^2)*G140))^(1/3)</f>
        <v>0.706954925372825</v>
      </c>
      <c r="K140" s="11">
        <v>4199</v>
      </c>
      <c r="L140" s="11">
        <v>90.97</v>
      </c>
      <c r="M140" s="11"/>
      <c r="N140" s="11">
        <f t="shared" si="28"/>
        <v>1.4139098507456502E-4</v>
      </c>
      <c r="O140" s="11">
        <f t="shared" si="29"/>
        <v>1.2378878874364669E-2</v>
      </c>
      <c r="P140" s="11">
        <f t="shared" si="30"/>
        <v>3.534774626864125E-4</v>
      </c>
      <c r="Q140" s="11">
        <f t="shared" si="31"/>
        <v>3.0947197185911667E-2</v>
      </c>
      <c r="R140" s="11">
        <f t="shared" si="32"/>
        <v>9.8973689552195494E-4</v>
      </c>
      <c r="S140" s="11">
        <f t="shared" si="33"/>
        <v>8.6652152120552661E-2</v>
      </c>
      <c r="T140" s="11">
        <f>1.67*$E140/(((($K140/1000)-O140)*($H140/1000)*N140)+(O140*($H140/1000)*(0.0075+(O140*$G140/2))))</f>
        <v>372.47913483248755</v>
      </c>
      <c r="U140" s="11">
        <f>1.67*$E140/(((($K140/1000)-Q140)*($H140/1000)*P140)+(Q140*($H140/1000)*(0.0075+(Q140*$G140/2))))</f>
        <v>149.27744266678886</v>
      </c>
      <c r="V140" s="11">
        <f>1.67*$E140/(((($K140/1000)-S140)*($H140/1000)*R140)+(S140*($H140/1000)*(0.0075+(S140*$G140/2))))</f>
        <v>53.621937563716862</v>
      </c>
      <c r="W140" s="11">
        <f t="shared" si="34"/>
        <v>61.894394371823331</v>
      </c>
    </row>
    <row r="141" spans="1:23">
      <c r="A141" s="1" t="s">
        <v>32</v>
      </c>
      <c r="B141" s="16">
        <v>30</v>
      </c>
      <c r="C141" s="11">
        <v>10.384615384615383</v>
      </c>
      <c r="D141" s="11">
        <v>258</v>
      </c>
      <c r="E141" s="11">
        <v>9.1666899999999996E-2</v>
      </c>
      <c r="F141" s="11">
        <v>211</v>
      </c>
      <c r="G141" s="13">
        <v>1.1285318000000001E-2</v>
      </c>
      <c r="H141" s="11">
        <v>565</v>
      </c>
      <c r="I141" s="11">
        <v>2.2499999999999998E-3</v>
      </c>
      <c r="J141" s="11">
        <f>(0.002*(1050^2)/(9.81*(F141^2)*G141))^(1/3)</f>
        <v>0.76481011816631206</v>
      </c>
      <c r="K141" s="11">
        <v>4175</v>
      </c>
      <c r="L141" s="11">
        <v>90.97</v>
      </c>
      <c r="M141" s="11"/>
      <c r="N141" s="11">
        <f t="shared" si="28"/>
        <v>1.5296202363326242E-4</v>
      </c>
      <c r="O141" s="11">
        <f t="shared" si="29"/>
        <v>1.3554072967484161E-2</v>
      </c>
      <c r="P141" s="11">
        <f t="shared" si="30"/>
        <v>3.8240505908315601E-4</v>
      </c>
      <c r="Q141" s="11">
        <f t="shared" si="31"/>
        <v>3.3885182418710399E-2</v>
      </c>
      <c r="R141" s="11">
        <f t="shared" si="32"/>
        <v>1.0707341654328368E-3</v>
      </c>
      <c r="S141" s="11">
        <f t="shared" si="33"/>
        <v>9.487851077238911E-2</v>
      </c>
      <c r="T141" s="11">
        <f>1.67*$E141/(((($K141/1000)-O141)*($H141/1000)*N141)+(O141*($H141/1000)*(0.0075+(O141*$G141/2))))</f>
        <v>366.52012968974896</v>
      </c>
      <c r="U141" s="11">
        <f>1.67*$E141/(((($K141/1000)-Q141)*($H141/1000)*P141)+(Q141*($H141/1000)*(0.0075+(Q141*$G141/2))))</f>
        <v>146.91708445623357</v>
      </c>
      <c r="V141" s="11">
        <f>1.67*$E141/(((($K141/1000)-S141)*($H141/1000)*R141)+(S141*($H141/1000)*(0.0075+(S141*$G141/2))))</f>
        <v>52.804303141464544</v>
      </c>
      <c r="W141" s="11">
        <f t="shared" si="34"/>
        <v>67.7703648374208</v>
      </c>
    </row>
    <row r="142" spans="1:23">
      <c r="A142" s="1" t="s">
        <v>32</v>
      </c>
      <c r="B142" s="16">
        <v>31</v>
      </c>
      <c r="C142" s="11">
        <v>10.73076923076923</v>
      </c>
      <c r="D142" s="11">
        <v>266.59999999999997</v>
      </c>
      <c r="E142" s="11">
        <v>9.0314500000000006E-2</v>
      </c>
      <c r="F142" s="11">
        <v>211</v>
      </c>
      <c r="G142" s="13">
        <v>1.1218941E-2</v>
      </c>
      <c r="H142" s="11">
        <v>565</v>
      </c>
      <c r="I142" s="11">
        <v>2.2499999999999998E-3</v>
      </c>
      <c r="J142" s="11">
        <f>(0.002*(1050^2)/(9.81*(F142^2)*G142))^(1/3)</f>
        <v>0.76631548931145377</v>
      </c>
      <c r="K142" s="11">
        <v>4175</v>
      </c>
      <c r="L142" s="11">
        <v>90.97</v>
      </c>
      <c r="M142" s="11"/>
      <c r="N142" s="11">
        <f t="shared" si="28"/>
        <v>1.5326309786229075E-4</v>
      </c>
      <c r="O142" s="11">
        <f t="shared" si="29"/>
        <v>1.3661102047179921E-2</v>
      </c>
      <c r="P142" s="11">
        <f t="shared" si="30"/>
        <v>3.8315774465572691E-4</v>
      </c>
      <c r="Q142" s="11">
        <f t="shared" si="31"/>
        <v>3.415275511794981E-2</v>
      </c>
      <c r="R142" s="11">
        <f t="shared" si="32"/>
        <v>1.0728416850360352E-3</v>
      </c>
      <c r="S142" s="11">
        <f t="shared" si="33"/>
        <v>9.5627714330259447E-2</v>
      </c>
      <c r="T142" s="11">
        <f>1.67*$E142/(((($K142/1000)-O142)*($H142/1000)*N142)+(O142*($H142/1000)*(0.0075+(O142*$G142/2))))</f>
        <v>360.11432215510069</v>
      </c>
      <c r="U142" s="11">
        <f>1.67*$E142/(((($K142/1000)-Q142)*($H142/1000)*P142)+(Q142*($H142/1000)*(0.0075+(Q142*$G142/2))))</f>
        <v>144.35151714478206</v>
      </c>
      <c r="V142" s="11">
        <f>1.67*$E142/(((($K142/1000)-S142)*($H142/1000)*R142)+(S142*($H142/1000)*(0.0075+(S142*$G142/2))))</f>
        <v>51.884543447443093</v>
      </c>
      <c r="W142" s="11">
        <f t="shared" si="34"/>
        <v>68.305510235899604</v>
      </c>
    </row>
    <row r="143" spans="1:23">
      <c r="A143" s="1" t="s">
        <v>32</v>
      </c>
      <c r="B143" s="16">
        <v>32</v>
      </c>
      <c r="C143" s="11">
        <v>11.076923076923077</v>
      </c>
      <c r="D143" s="11">
        <v>275.2</v>
      </c>
      <c r="E143" s="11">
        <v>9.0661500000000006E-2</v>
      </c>
      <c r="F143" s="11">
        <v>210</v>
      </c>
      <c r="G143" s="13">
        <v>1.0668390999999999E-2</v>
      </c>
      <c r="H143" s="11">
        <v>438</v>
      </c>
      <c r="I143" s="11">
        <v>2.2499999999999998E-3</v>
      </c>
      <c r="J143" s="11">
        <f>(0.002*(1050^2)/(9.81*(F143^2)*G143))^(1/3)</f>
        <v>0.78174904169672255</v>
      </c>
      <c r="K143" s="11">
        <v>4538</v>
      </c>
      <c r="L143" s="11">
        <v>90.97</v>
      </c>
      <c r="M143" s="11"/>
      <c r="N143" s="11">
        <f t="shared" si="28"/>
        <v>1.5634980833934453E-4</v>
      </c>
      <c r="O143" s="11">
        <f t="shared" si="29"/>
        <v>1.4655425390702735E-2</v>
      </c>
      <c r="P143" s="11">
        <f t="shared" si="30"/>
        <v>3.9087452084836128E-4</v>
      </c>
      <c r="Q143" s="11">
        <f t="shared" si="31"/>
        <v>3.6638563476756834E-2</v>
      </c>
      <c r="R143" s="11">
        <f t="shared" si="32"/>
        <v>1.0944486583754113E-3</v>
      </c>
      <c r="S143" s="11">
        <f t="shared" si="33"/>
        <v>0.10258797773491911</v>
      </c>
      <c r="T143" s="11">
        <f>1.67*$E143/(((($K143/1000)-O143)*($H143/1000)*N143)+(O143*($H143/1000)*(0.0075+(O143*$G143/2))))</f>
        <v>422.43553168490342</v>
      </c>
      <c r="U143" s="11">
        <f>1.67*$E143/(((($K143/1000)-Q143)*($H143/1000)*P143)+(Q143*($H143/1000)*(0.0075+(Q143*$G143/2))))</f>
        <v>169.32983228535394</v>
      </c>
      <c r="V143" s="11">
        <f>1.67*$E143/(((($K143/1000)-S143)*($H143/1000)*R143)+(S143*($H143/1000)*(0.0075+(S143*$G143/2))))</f>
        <v>60.859189050029407</v>
      </c>
      <c r="W143" s="11">
        <f t="shared" si="34"/>
        <v>73.277126953513658</v>
      </c>
    </row>
    <row r="144" spans="1:23">
      <c r="A144" s="1" t="s">
        <v>32</v>
      </c>
      <c r="B144" s="16">
        <v>33</v>
      </c>
      <c r="C144" s="11">
        <v>11.423076923076923</v>
      </c>
      <c r="D144" s="11">
        <v>283.8</v>
      </c>
      <c r="E144" s="11">
        <v>8.9039400000000005E-2</v>
      </c>
      <c r="F144" s="11">
        <v>186</v>
      </c>
      <c r="G144" s="13">
        <v>1.0121669E-2</v>
      </c>
      <c r="H144" s="11">
        <v>538</v>
      </c>
      <c r="I144" s="11">
        <v>2.2499999999999998E-3</v>
      </c>
      <c r="J144" s="11">
        <f>(0.002*(1050^2)/(9.81*(F144^2)*G144))^(1/3)</f>
        <v>0.86262198477823959</v>
      </c>
      <c r="K144" s="11">
        <v>4688</v>
      </c>
      <c r="L144" s="11">
        <v>90.97</v>
      </c>
      <c r="M144" s="11"/>
      <c r="N144" s="11">
        <f t="shared" si="28"/>
        <v>1.7252439695564792E-4</v>
      </c>
      <c r="O144" s="11">
        <f t="shared" si="29"/>
        <v>1.7045054225310857E-2</v>
      </c>
      <c r="P144" s="11">
        <f t="shared" si="30"/>
        <v>4.3131099238911979E-4</v>
      </c>
      <c r="Q144" s="11">
        <f t="shared" si="31"/>
        <v>4.2612635563277143E-2</v>
      </c>
      <c r="R144" s="11">
        <f t="shared" si="32"/>
        <v>1.2076707786895353E-3</v>
      </c>
      <c r="S144" s="11">
        <f t="shared" si="33"/>
        <v>0.11931537957717599</v>
      </c>
      <c r="T144" s="11">
        <f>1.67*$E144/(((($K144/1000)-O144)*($H144/1000)*N144)+(O144*($H144/1000)*(0.0075+(O144*$G144/2))))</f>
        <v>295.54907130488021</v>
      </c>
      <c r="U144" s="11">
        <f>1.67*$E144/(((($K144/1000)-Q144)*($H144/1000)*P144)+(Q144*($H144/1000)*(0.0075+(Q144*$G144/2))))</f>
        <v>118.49910058532815</v>
      </c>
      <c r="V144" s="11">
        <f>1.67*$E144/(((($K144/1000)-S144)*($H144/1000)*R144)+(S144*($H144/1000)*(0.0075+(S144*$G144/2))))</f>
        <v>42.623393389703253</v>
      </c>
      <c r="W144" s="11">
        <f t="shared" si="34"/>
        <v>85.22527112655429</v>
      </c>
    </row>
    <row r="145" spans="1:23">
      <c r="A145" s="1" t="s">
        <v>32</v>
      </c>
      <c r="B145" s="16">
        <v>34</v>
      </c>
      <c r="C145" s="11">
        <v>11.76923076923077</v>
      </c>
      <c r="D145" s="11">
        <v>292.39999999999998</v>
      </c>
      <c r="E145" s="11">
        <v>8.7930400000000006E-2</v>
      </c>
      <c r="F145" s="11">
        <v>186</v>
      </c>
      <c r="G145" s="13">
        <v>9.7699150000000005E-3</v>
      </c>
      <c r="H145" s="11">
        <v>521</v>
      </c>
      <c r="I145" s="11">
        <v>2.2499999999999998E-3</v>
      </c>
      <c r="J145" s="11">
        <f>(0.002*(1050^2)/(9.81*(F145^2)*G145))^(1/3)</f>
        <v>0.87285272259184554</v>
      </c>
      <c r="K145" s="11">
        <v>5213</v>
      </c>
      <c r="L145" s="11">
        <v>90.97</v>
      </c>
      <c r="M145" s="11"/>
      <c r="N145" s="11">
        <f t="shared" si="28"/>
        <v>1.7457054451836912E-4</v>
      </c>
      <c r="O145" s="11">
        <f t="shared" si="29"/>
        <v>1.7868174341165621E-2</v>
      </c>
      <c r="P145" s="11">
        <f t="shared" si="30"/>
        <v>4.3642636129592277E-4</v>
      </c>
      <c r="Q145" s="11">
        <f t="shared" si="31"/>
        <v>4.4670435852914046E-2</v>
      </c>
      <c r="R145" s="11">
        <f t="shared" si="32"/>
        <v>1.2219938116285838E-3</v>
      </c>
      <c r="S145" s="11">
        <f t="shared" si="33"/>
        <v>0.12507722038815933</v>
      </c>
      <c r="T145" s="11">
        <f>1.67*$E145/(((($K145/1000)-O145)*($H145/1000)*N145)+(O145*($H145/1000)*(0.0075+(O145*$G145/2))))</f>
        <v>270.36269210337815</v>
      </c>
      <c r="U145" s="11">
        <f>1.67*$E145/(((($K145/1000)-Q145)*($H145/1000)*P145)+(Q145*($H145/1000)*(0.0075+(Q145*$G145/2))))</f>
        <v>108.38831058487692</v>
      </c>
      <c r="V145" s="11">
        <f>1.67*$E145/(((($K145/1000)-S145)*($H145/1000)*R145)+(S145*($H145/1000)*(0.0075+(S145*$G145/2))))</f>
        <v>38.973079007728003</v>
      </c>
      <c r="W145" s="11">
        <f t="shared" si="34"/>
        <v>89.340871705828093</v>
      </c>
    </row>
    <row r="146" spans="1:23">
      <c r="A146" s="1" t="s">
        <v>32</v>
      </c>
      <c r="B146" s="16">
        <v>35</v>
      </c>
      <c r="C146" s="11">
        <v>12.115384615384617</v>
      </c>
      <c r="D146" s="11">
        <v>301</v>
      </c>
      <c r="E146" s="11">
        <v>9.0840699999999996E-2</v>
      </c>
      <c r="F146" s="11">
        <v>186</v>
      </c>
      <c r="G146" s="13">
        <v>9.1775429999999998E-3</v>
      </c>
      <c r="H146" s="11">
        <v>517</v>
      </c>
      <c r="I146" s="11">
        <v>2.2499999999999998E-3</v>
      </c>
      <c r="J146" s="11">
        <f>(0.002*(1050^2)/(9.81*(F146^2)*G146))^(1/3)</f>
        <v>0.89124223007792491</v>
      </c>
      <c r="K146" s="11">
        <v>4392</v>
      </c>
      <c r="L146" s="11">
        <v>90.97</v>
      </c>
      <c r="M146" s="11">
        <v>198.48</v>
      </c>
      <c r="N146" s="11">
        <f t="shared" si="28"/>
        <v>1.7824844601558497E-4</v>
      </c>
      <c r="O146" s="11">
        <f t="shared" si="29"/>
        <v>1.9422240355134807E-2</v>
      </c>
      <c r="P146" s="11">
        <f t="shared" si="30"/>
        <v>4.4562111503896245E-4</v>
      </c>
      <c r="Q146" s="11">
        <f t="shared" si="31"/>
        <v>4.8555600887837023E-2</v>
      </c>
      <c r="R146" s="11">
        <f t="shared" si="32"/>
        <v>1.2477391221090949E-3</v>
      </c>
      <c r="S146" s="11">
        <f t="shared" si="33"/>
        <v>0.13595568248594367</v>
      </c>
      <c r="T146" s="11">
        <f>1.67*$E146/(((($K146/1000)-O146)*($H146/1000)*N146)+(O146*($H146/1000)*(0.0075+(O146*$G146/2))))</f>
        <v>316.60587984458482</v>
      </c>
      <c r="U146" s="11">
        <f>1.67*$E146/(((($K146/1000)-Q146)*($H146/1000)*P146)+(Q146*($H146/1000)*(0.0075+(Q146*$G146/2))))</f>
        <v>126.99814402907234</v>
      </c>
      <c r="V146" s="11">
        <f>1.67*$E146/(((($K146/1000)-S146)*($H146/1000)*R146)+(S146*($H146/1000)*(0.0075+(S146*$G146/2))))</f>
        <v>45.742006110358588</v>
      </c>
      <c r="W146" s="11">
        <f t="shared" si="34"/>
        <v>97.111201775674047</v>
      </c>
    </row>
    <row r="147" spans="1:23">
      <c r="A147" s="1" t="s">
        <v>32</v>
      </c>
      <c r="B147" s="16">
        <v>36</v>
      </c>
      <c r="C147" s="11">
        <v>12.461538461538462</v>
      </c>
      <c r="D147" s="11">
        <v>309.59999999999997</v>
      </c>
      <c r="E147" s="11">
        <v>9.0803300000000003E-2</v>
      </c>
      <c r="F147" s="11">
        <v>137</v>
      </c>
      <c r="G147" s="13">
        <v>8.8037719999999996E-3</v>
      </c>
      <c r="H147" s="11">
        <v>572</v>
      </c>
      <c r="I147" s="11">
        <v>2.2499999999999998E-3</v>
      </c>
      <c r="J147" s="11">
        <f>(0.002*(1050^2)/(9.81*(F147^2)*G147))^(1/3)</f>
        <v>1.1080088310333431</v>
      </c>
      <c r="K147" s="11">
        <v>4351</v>
      </c>
      <c r="L147" s="11">
        <v>90.97</v>
      </c>
      <c r="M147" s="11"/>
      <c r="N147" s="11">
        <f t="shared" si="28"/>
        <v>2.2160176620666862E-4</v>
      </c>
      <c r="O147" s="11">
        <f t="shared" si="29"/>
        <v>2.5171229582804804E-2</v>
      </c>
      <c r="P147" s="11">
        <f t="shared" si="30"/>
        <v>5.5400441551667161E-4</v>
      </c>
      <c r="Q147" s="11">
        <f t="shared" si="31"/>
        <v>6.2928073957012026E-2</v>
      </c>
      <c r="R147" s="11">
        <f t="shared" si="32"/>
        <v>1.5512123634466803E-3</v>
      </c>
      <c r="S147" s="11">
        <f t="shared" si="33"/>
        <v>0.17619860707963364</v>
      </c>
      <c r="T147" s="11">
        <f>1.67*$E147/(((($K147/1000)-O147)*($H147/1000)*N147)+(O147*($H147/1000)*(0.0075+(O147*$G147/2))))</f>
        <v>230.49131153156847</v>
      </c>
      <c r="U147" s="11">
        <f>1.67*$E147/(((($K147/1000)-Q147)*($H147/1000)*P147)+(Q147*($H147/1000)*(0.0075+(Q147*$G147/2))))</f>
        <v>92.533089230444645</v>
      </c>
      <c r="V147" s="11">
        <f>1.67*$E147/(((($K147/1000)-S147)*($H147/1000)*R147)+(S147*($H147/1000)*(0.0075+(S147*$G147/2))))</f>
        <v>33.413460692617967</v>
      </c>
      <c r="W147" s="11">
        <f t="shared" si="34"/>
        <v>125.85614791402404</v>
      </c>
    </row>
    <row r="148" spans="1:23">
      <c r="A148" s="1" t="s">
        <v>32</v>
      </c>
      <c r="B148" s="16">
        <v>37</v>
      </c>
      <c r="C148" s="11">
        <v>12.807692307692308</v>
      </c>
      <c r="D148" s="11">
        <v>318.2</v>
      </c>
      <c r="E148" s="11">
        <v>8.9393299999999995E-2</v>
      </c>
      <c r="F148" s="11">
        <v>137</v>
      </c>
      <c r="G148" s="13">
        <v>8.5407079999999993E-3</v>
      </c>
      <c r="H148" s="11">
        <v>280</v>
      </c>
      <c r="I148" s="11">
        <v>2.2499999999999998E-3</v>
      </c>
      <c r="J148" s="11">
        <f>(0.002*(1050^2)/(9.81*(F148^2)*G148))^(1/3)</f>
        <v>1.1192699895609297</v>
      </c>
      <c r="K148" s="11">
        <v>4596</v>
      </c>
      <c r="L148" s="11">
        <v>90.97</v>
      </c>
      <c r="M148" s="11"/>
      <c r="N148" s="11">
        <f t="shared" si="28"/>
        <v>2.2385399791218598E-4</v>
      </c>
      <c r="O148" s="11">
        <f t="shared" si="29"/>
        <v>2.6210239000348214E-2</v>
      </c>
      <c r="P148" s="11">
        <f t="shared" si="30"/>
        <v>5.5963499478046486E-4</v>
      </c>
      <c r="Q148" s="11">
        <f t="shared" si="31"/>
        <v>6.552559750087053E-2</v>
      </c>
      <c r="R148" s="11">
        <f t="shared" si="32"/>
        <v>1.5669779853853013E-3</v>
      </c>
      <c r="S148" s="11">
        <f t="shared" si="33"/>
        <v>0.18347167300243744</v>
      </c>
      <c r="T148" s="11">
        <f>1.67*$E148/(((($K148/1000)-O148)*($H148/1000)*N148)+(O148*($H148/1000)*(0.0075+(O148*$G148/2))))</f>
        <v>436.13708891834477</v>
      </c>
      <c r="U148" s="11">
        <f>1.67*$E148/(((($K148/1000)-Q148)*($H148/1000)*P148)+(Q148*($H148/1000)*(0.0075+(Q148*$G148/2))))</f>
        <v>175.08507538518614</v>
      </c>
      <c r="V148" s="11">
        <f>1.67*$E148/(((($K148/1000)-S148)*($H148/1000)*R148)+(S148*($H148/1000)*(0.0075+(S148*$G148/2))))</f>
        <v>63.215505725576669</v>
      </c>
      <c r="W148" s="11">
        <f t="shared" si="34"/>
        <v>131.05119500174106</v>
      </c>
    </row>
    <row r="149" spans="1:23">
      <c r="A149" s="1" t="s">
        <v>32</v>
      </c>
      <c r="B149" s="16">
        <v>38</v>
      </c>
      <c r="C149" s="11">
        <v>13.153846153846153</v>
      </c>
      <c r="D149" s="11">
        <v>326.8</v>
      </c>
      <c r="E149" s="11">
        <v>8.8910600000000006E-2</v>
      </c>
      <c r="F149" s="11">
        <v>137</v>
      </c>
      <c r="G149" s="13">
        <v>8.3228320000000005E-3</v>
      </c>
      <c r="H149" s="11">
        <v>334</v>
      </c>
      <c r="I149" s="11">
        <v>2.2499999999999998E-3</v>
      </c>
      <c r="J149" s="11">
        <f>(0.002*(1050^2)/(9.81*(F149^2)*G149))^(1/3)</f>
        <v>1.1289527728841691</v>
      </c>
      <c r="K149" s="11">
        <v>4968</v>
      </c>
      <c r="L149" s="11">
        <v>90.97</v>
      </c>
      <c r="M149" s="11"/>
      <c r="N149" s="11">
        <f t="shared" si="28"/>
        <v>2.2579055457683383E-4</v>
      </c>
      <c r="O149" s="11">
        <f t="shared" si="29"/>
        <v>2.7129053497275183E-2</v>
      </c>
      <c r="P149" s="11">
        <f t="shared" si="30"/>
        <v>5.6447638644208456E-4</v>
      </c>
      <c r="Q149" s="11">
        <f t="shared" si="31"/>
        <v>6.7822633743187963E-2</v>
      </c>
      <c r="R149" s="11">
        <f t="shared" si="32"/>
        <v>1.5805338820378365E-3</v>
      </c>
      <c r="S149" s="11">
        <f t="shared" si="33"/>
        <v>0.18990337448092626</v>
      </c>
      <c r="T149" s="11">
        <f>1.67*$E149/(((($K149/1000)-O149)*($H149/1000)*N149)+(O149*($H149/1000)*(0.0075+(O149*$G149/2))))</f>
        <v>336.23933669749619</v>
      </c>
      <c r="U149" s="11">
        <f>1.67*$E149/(((($K149/1000)-Q149)*($H149/1000)*P149)+(Q149*($H149/1000)*(0.0075+(Q149*$G149/2))))</f>
        <v>134.96470662675719</v>
      </c>
      <c r="V149" s="11">
        <f>1.67*$E149/(((($K149/1000)-S149)*($H149/1000)*R149)+(S149*($H149/1000)*(0.0075+(S149*$G149/2))))</f>
        <v>48.711233199374291</v>
      </c>
      <c r="W149" s="11">
        <f t="shared" si="34"/>
        <v>135.6452674863759</v>
      </c>
    </row>
    <row r="150" spans="1:23">
      <c r="A150" s="1" t="s">
        <v>32</v>
      </c>
      <c r="B150" s="16">
        <v>39</v>
      </c>
      <c r="C150" s="11">
        <v>13.5</v>
      </c>
      <c r="D150" s="11">
        <v>335.4</v>
      </c>
      <c r="E150" s="11">
        <v>9.88478E-2</v>
      </c>
      <c r="F150" s="11">
        <v>137</v>
      </c>
      <c r="G150" s="13">
        <v>8.2237509999999996E-3</v>
      </c>
      <c r="H150" s="11">
        <v>400</v>
      </c>
      <c r="I150" s="11">
        <v>2.2499999999999998E-3</v>
      </c>
      <c r="J150" s="11">
        <f>(0.002*(1050^2)/(9.81*(F150^2)*G150))^(1/3)</f>
        <v>1.1334686167348746</v>
      </c>
      <c r="K150" s="11">
        <v>4937</v>
      </c>
      <c r="L150" s="11">
        <v>90.97</v>
      </c>
      <c r="M150" s="11"/>
      <c r="N150" s="11">
        <f t="shared" si="28"/>
        <v>2.2669372334697493E-4</v>
      </c>
      <c r="O150" s="11">
        <f t="shared" si="29"/>
        <v>2.7565732881135986E-2</v>
      </c>
      <c r="P150" s="11">
        <f t="shared" si="30"/>
        <v>5.6673430836743732E-4</v>
      </c>
      <c r="Q150" s="11">
        <f t="shared" si="31"/>
        <v>6.8914332202839962E-2</v>
      </c>
      <c r="R150" s="11">
        <f t="shared" si="32"/>
        <v>1.5868560634288245E-3</v>
      </c>
      <c r="S150" s="11">
        <f t="shared" si="33"/>
        <v>0.19296013016795188</v>
      </c>
      <c r="T150" s="11">
        <f>1.67*$E150/(((($K150/1000)-O150)*($H150/1000)*N150)+(O150*($H150/1000)*(0.0075+(O150*$G150/2))))</f>
        <v>311.98055203632453</v>
      </c>
      <c r="U150" s="11">
        <f>1.67*$E150/(((($K150/1000)-Q150)*($H150/1000)*P150)+(Q150*($H150/1000)*(0.0075+(Q150*$G150/2))))</f>
        <v>125.2359349858213</v>
      </c>
      <c r="V150" s="11">
        <f>1.67*$E150/(((($K150/1000)-S150)*($H150/1000)*R150)+(S150*($H150/1000)*(0.0075+(S150*$G150/2))))</f>
        <v>45.20936206830271</v>
      </c>
      <c r="W150" s="11">
        <f t="shared" si="34"/>
        <v>137.82866440567992</v>
      </c>
    </row>
    <row r="151" spans="1:23">
      <c r="A151" s="1" t="s">
        <v>32</v>
      </c>
      <c r="B151" s="16">
        <v>40</v>
      </c>
      <c r="C151" s="11">
        <v>13.846153846153847</v>
      </c>
      <c r="D151" s="11">
        <v>344</v>
      </c>
      <c r="E151" s="11">
        <v>0.103811</v>
      </c>
      <c r="F151" s="11">
        <v>137</v>
      </c>
      <c r="G151" s="13">
        <v>8.0664059999999999E-3</v>
      </c>
      <c r="H151" s="11">
        <v>472</v>
      </c>
      <c r="I151" s="11">
        <v>2.2499999999999998E-3</v>
      </c>
      <c r="J151" s="11">
        <f>(0.002*(1050^2)/(9.81*(F151^2)*G151))^(1/3)</f>
        <v>1.1407911016703738</v>
      </c>
      <c r="K151" s="11">
        <v>5155</v>
      </c>
      <c r="L151" s="11">
        <v>90.97</v>
      </c>
      <c r="M151" s="11"/>
      <c r="N151" s="11">
        <f t="shared" si="28"/>
        <v>2.2815822033407475E-4</v>
      </c>
      <c r="O151" s="11">
        <f t="shared" si="29"/>
        <v>2.8284990903516976E-2</v>
      </c>
      <c r="P151" s="11">
        <f t="shared" si="30"/>
        <v>5.7039555083518694E-4</v>
      </c>
      <c r="Q151" s="11">
        <f t="shared" si="31"/>
        <v>7.0712477258792442E-2</v>
      </c>
      <c r="R151" s="11">
        <f t="shared" si="32"/>
        <v>1.5971075423385232E-3</v>
      </c>
      <c r="S151" s="11">
        <f t="shared" si="33"/>
        <v>0.19799493632461881</v>
      </c>
      <c r="T151" s="11">
        <f>1.67*$E151/(((($K151/1000)-O151)*($H151/1000)*N151)+(O151*($H151/1000)*(0.0075+(O151*$G151/2))))</f>
        <v>265.18397411425042</v>
      </c>
      <c r="U151" s="11">
        <f>1.67*$E151/(((($K151/1000)-Q151)*($H151/1000)*P151)+(Q151*($H151/1000)*(0.0075+(Q151*$G151/2))))</f>
        <v>106.44556178588275</v>
      </c>
      <c r="V151" s="11">
        <f>1.67*$E151/(((($K151/1000)-S151)*($H151/1000)*R151)+(S151*($H151/1000)*(0.0075+(S151*$G151/2))))</f>
        <v>38.420463403173365</v>
      </c>
      <c r="W151" s="11">
        <f t="shared" si="34"/>
        <v>141.42495451758489</v>
      </c>
    </row>
    <row r="152" spans="1:23">
      <c r="A152" s="1" t="s">
        <v>32</v>
      </c>
      <c r="B152" s="16">
        <v>41</v>
      </c>
      <c r="C152" s="11">
        <v>14.192307692307692</v>
      </c>
      <c r="D152" s="11">
        <v>352.59999999999997</v>
      </c>
      <c r="E152" s="11">
        <v>9.9252800000000002E-2</v>
      </c>
      <c r="F152" s="11">
        <v>137</v>
      </c>
      <c r="G152" s="13">
        <v>7.8516320000000007E-3</v>
      </c>
      <c r="H152" s="11">
        <v>520</v>
      </c>
      <c r="I152" s="11">
        <v>2.2499999999999998E-3</v>
      </c>
      <c r="J152" s="11">
        <f>(0.002*(1050^2)/(9.81*(F152^2)*G152))^(1/3)</f>
        <v>1.1510994292606833</v>
      </c>
      <c r="K152" s="11">
        <v>5155</v>
      </c>
      <c r="L152" s="11">
        <v>90.97</v>
      </c>
      <c r="M152" s="11"/>
      <c r="N152" s="11">
        <f t="shared" si="28"/>
        <v>2.3021988585213667E-4</v>
      </c>
      <c r="O152" s="11">
        <f t="shared" si="29"/>
        <v>2.9321278156202002E-2</v>
      </c>
      <c r="P152" s="11">
        <f t="shared" si="30"/>
        <v>5.7554971463034163E-4</v>
      </c>
      <c r="Q152" s="11">
        <f t="shared" si="31"/>
        <v>7.3303195390505005E-2</v>
      </c>
      <c r="R152" s="11">
        <f t="shared" si="32"/>
        <v>1.6115392009649564E-3</v>
      </c>
      <c r="S152" s="11">
        <f t="shared" si="33"/>
        <v>0.20524894709341399</v>
      </c>
      <c r="T152" s="11">
        <f>1.67*$E152/(((($K152/1000)-O152)*($H152/1000)*N152)+(O152*($H152/1000)*(0.0075+(O152*$G152/2))))</f>
        <v>227.1432427843981</v>
      </c>
      <c r="U152" s="11">
        <f>1.67*$E152/(((($K152/1000)-Q152)*($H152/1000)*P152)+(Q152*($H152/1000)*(0.0075+(Q152*$G152/2))))</f>
        <v>91.186270203960603</v>
      </c>
      <c r="V152" s="11">
        <f>1.67*$E152/(((($K152/1000)-S152)*($H152/1000)*R152)+(S152*($H152/1000)*(0.0075+(S152*$G152/2))))</f>
        <v>32.924157164110056</v>
      </c>
      <c r="W152" s="11">
        <f t="shared" si="34"/>
        <v>146.60639078101002</v>
      </c>
    </row>
    <row r="153" spans="1:23">
      <c r="A153" s="1" t="s">
        <v>32</v>
      </c>
      <c r="B153" s="16">
        <v>42</v>
      </c>
      <c r="C153" s="11">
        <v>14.538461538461538</v>
      </c>
      <c r="D153" s="11">
        <v>361.2</v>
      </c>
      <c r="E153" s="11">
        <v>9.5847100000000005E-2</v>
      </c>
      <c r="F153" s="11">
        <v>137</v>
      </c>
      <c r="G153" s="13">
        <v>7.7637579999999999E-3</v>
      </c>
      <c r="H153" s="11">
        <v>620</v>
      </c>
      <c r="I153" s="11">
        <v>2.2499999999999998E-3</v>
      </c>
      <c r="J153" s="11">
        <f>(0.002*(1050^2)/(9.81*(F153^2)*G153))^(1/3)</f>
        <v>1.155426048098674</v>
      </c>
      <c r="K153" s="11">
        <v>5402</v>
      </c>
      <c r="L153" s="11">
        <v>90.97</v>
      </c>
      <c r="M153" s="11">
        <v>256.37</v>
      </c>
      <c r="N153" s="11">
        <f t="shared" si="28"/>
        <v>2.3108520961973481E-4</v>
      </c>
      <c r="O153" s="11">
        <f t="shared" si="29"/>
        <v>2.9764607503187865E-2</v>
      </c>
      <c r="P153" s="11">
        <f t="shared" si="30"/>
        <v>5.7771302404933695E-4</v>
      </c>
      <c r="Q153" s="11">
        <f t="shared" si="31"/>
        <v>7.4411518757969655E-2</v>
      </c>
      <c r="R153" s="11">
        <f t="shared" si="32"/>
        <v>1.6175964673381435E-3</v>
      </c>
      <c r="S153" s="11">
        <f t="shared" si="33"/>
        <v>0.20835225252231504</v>
      </c>
      <c r="T153" s="11">
        <f>1.67*$E153/(((($K153/1000)-O153)*($H153/1000)*N153)+(O153*($H153/1000)*(0.0075+(O153*$G153/2))))</f>
        <v>175.85019772848875</v>
      </c>
      <c r="U153" s="11">
        <f>1.67*$E153/(((($K153/1000)-Q153)*($H153/1000)*P153)+(Q153*($H153/1000)*(0.0075+(Q153*$G153/2))))</f>
        <v>70.588109097287884</v>
      </c>
      <c r="V153" s="11">
        <f>1.67*$E153/(((($K153/1000)-S153)*($H153/1000)*R153)+(S153*($H153/1000)*(0.0075+(S153*$G153/2))))</f>
        <v>25.479573725126233</v>
      </c>
      <c r="W153" s="11">
        <f t="shared" si="34"/>
        <v>148.82303751593932</v>
      </c>
    </row>
    <row r="154" spans="1:23">
      <c r="A154" s="1" t="s">
        <v>32</v>
      </c>
      <c r="B154" s="16">
        <v>43</v>
      </c>
      <c r="C154" s="11">
        <v>14.884615384615383</v>
      </c>
      <c r="D154" s="11">
        <v>369.8</v>
      </c>
      <c r="E154" s="11">
        <v>9.83594E-2</v>
      </c>
      <c r="F154" s="11">
        <v>137</v>
      </c>
      <c r="G154" s="13">
        <v>7.5851310000000002E-3</v>
      </c>
      <c r="H154" s="11">
        <v>643</v>
      </c>
      <c r="I154" s="11">
        <v>2.2499999999999998E-3</v>
      </c>
      <c r="J154" s="11">
        <f>(0.002*(1050^2)/(9.81*(F154^2)*G154))^(1/3)</f>
        <v>1.1644257177583202</v>
      </c>
      <c r="K154" s="11">
        <v>5788</v>
      </c>
      <c r="L154" s="11">
        <v>90.97</v>
      </c>
      <c r="M154" s="11"/>
      <c r="N154" s="11">
        <f t="shared" si="28"/>
        <v>2.3288514355166405E-4</v>
      </c>
      <c r="O154" s="11">
        <f t="shared" si="29"/>
        <v>3.0702850557447727E-2</v>
      </c>
      <c r="P154" s="11">
        <f t="shared" si="30"/>
        <v>5.822128588791601E-4</v>
      </c>
      <c r="Q154" s="11">
        <f t="shared" si="31"/>
        <v>7.6757126393619313E-2</v>
      </c>
      <c r="R154" s="11">
        <f t="shared" si="32"/>
        <v>1.6301960048616482E-3</v>
      </c>
      <c r="S154" s="11">
        <f t="shared" si="33"/>
        <v>0.21491995390213409</v>
      </c>
      <c r="T154" s="11">
        <f>1.67*$E154/(((($K154/1000)-O154)*($H154/1000)*N154)+(O154*($H154/1000)*(0.0075+(O154*$G154/2))))</f>
        <v>162.23379921492204</v>
      </c>
      <c r="U154" s="11">
        <f>1.67*$E154/(((($K154/1000)-Q154)*($H154/1000)*P154)+(Q154*($H154/1000)*(0.0075+(Q154*$G154/2))))</f>
        <v>65.115280410228252</v>
      </c>
      <c r="V154" s="11">
        <f>1.67*$E154/(((($K154/1000)-S154)*($H154/1000)*R154)+(S154*($H154/1000)*(0.0075+(S154*$G154/2))))</f>
        <v>23.496339520508094</v>
      </c>
      <c r="W154" s="11">
        <f t="shared" si="34"/>
        <v>153.51425278723863</v>
      </c>
    </row>
    <row r="155" spans="1:23">
      <c r="A155" s="1" t="s">
        <v>32</v>
      </c>
      <c r="B155" s="16">
        <v>44</v>
      </c>
      <c r="C155" s="11">
        <v>15.23076923076923</v>
      </c>
      <c r="D155" s="11">
        <v>378.4</v>
      </c>
      <c r="E155" s="11">
        <v>9.9207100000000006E-2</v>
      </c>
      <c r="F155" s="11">
        <v>137</v>
      </c>
      <c r="G155" s="13">
        <v>7.2816579999999999E-3</v>
      </c>
      <c r="H155" s="11">
        <v>801</v>
      </c>
      <c r="I155" s="11">
        <v>2.2499999999999998E-3</v>
      </c>
      <c r="J155" s="11">
        <f>(0.002*(1050^2)/(9.81*(F155^2)*G155))^(1/3)</f>
        <v>1.1803823987299156</v>
      </c>
      <c r="K155" s="11">
        <v>5888</v>
      </c>
      <c r="L155" s="11">
        <v>90.97</v>
      </c>
      <c r="M155" s="11">
        <v>272.90999999999997</v>
      </c>
      <c r="N155" s="11">
        <f t="shared" ref="N155:N186" si="35">0.2*J155/1000</f>
        <v>2.3607647974598311E-4</v>
      </c>
      <c r="O155" s="11">
        <f t="shared" ref="O155:O186" si="36">N155/G155</f>
        <v>3.2420704150892987E-2</v>
      </c>
      <c r="P155" s="11">
        <f t="shared" ref="P155:P186" si="37">0.5*J155/1000</f>
        <v>5.9019119936495781E-4</v>
      </c>
      <c r="Q155" s="11">
        <f t="shared" ref="Q155:Q186" si="38">P155/G155</f>
        <v>8.1051760377232468E-2</v>
      </c>
      <c r="R155" s="11">
        <f t="shared" ref="R155:R186" si="39">1.4*J155/1000</f>
        <v>1.6525353582218817E-3</v>
      </c>
      <c r="S155" s="11">
        <f t="shared" ref="S155:S186" si="40">R155/G155</f>
        <v>0.22694492905625088</v>
      </c>
      <c r="T155" s="11">
        <f>1.67*$E155/(((($K155/1000)-O155)*($H155/1000)*N155)+(O155*($H155/1000)*(0.0075+(O155*$G155/2))))</f>
        <v>126.94429890572607</v>
      </c>
      <c r="U155" s="11">
        <f>1.67*$E155/(((($K155/1000)-Q155)*($H155/1000)*P155)+(Q155*($H155/1000)*(0.0075+(Q155*$G155/2))))</f>
        <v>50.957246188246501</v>
      </c>
      <c r="V155" s="11">
        <f>1.67*$E155/(((($K155/1000)-S155)*($H155/1000)*R155)+(S155*($H155/1000)*(0.0075+(S155*$G155/2))))</f>
        <v>18.394115857439488</v>
      </c>
      <c r="W155" s="11">
        <f t="shared" si="34"/>
        <v>162.10352075446494</v>
      </c>
    </row>
    <row r="156" spans="1:23">
      <c r="A156" s="1" t="s">
        <v>32</v>
      </c>
      <c r="B156" s="16">
        <v>45</v>
      </c>
      <c r="C156" s="11">
        <v>15.576923076923077</v>
      </c>
      <c r="D156" s="11">
        <v>387</v>
      </c>
      <c r="E156" s="11">
        <v>9.7757300000000005E-2</v>
      </c>
      <c r="F156" s="11">
        <v>137</v>
      </c>
      <c r="G156" s="13">
        <v>7.3355929999999996E-3</v>
      </c>
      <c r="H156" s="11">
        <v>882</v>
      </c>
      <c r="I156" s="11">
        <v>2.2499999999999998E-3</v>
      </c>
      <c r="J156" s="11">
        <f>(0.002*(1050^2)/(9.81*(F156^2)*G156))^(1/3)</f>
        <v>1.1774823562031982</v>
      </c>
      <c r="K156" s="11">
        <v>6102</v>
      </c>
      <c r="L156" s="11">
        <v>90.97</v>
      </c>
      <c r="M156" s="11">
        <v>281.17999999999995</v>
      </c>
      <c r="N156" s="11">
        <f t="shared" si="35"/>
        <v>2.3549647124063966E-4</v>
      </c>
      <c r="O156" s="11">
        <f t="shared" si="36"/>
        <v>3.2103262986460629E-2</v>
      </c>
      <c r="P156" s="11">
        <f t="shared" si="37"/>
        <v>5.8874117810159905E-4</v>
      </c>
      <c r="Q156" s="11">
        <f t="shared" si="38"/>
        <v>8.0258157466151558E-2</v>
      </c>
      <c r="R156" s="11">
        <f t="shared" si="39"/>
        <v>1.6484752986844773E-3</v>
      </c>
      <c r="S156" s="11">
        <f t="shared" si="40"/>
        <v>0.22472284090522435</v>
      </c>
      <c r="T156" s="11">
        <f>1.67*$E156/(((($K156/1000)-O156)*($H156/1000)*N156)+(O156*($H156/1000)*(0.0075+(O156*$G156/2))))</f>
        <v>110.57150714286708</v>
      </c>
      <c r="U156" s="11">
        <f>1.67*$E156/(((($K156/1000)-Q156)*($H156/1000)*P156)+(Q156*($H156/1000)*(0.0075+(Q156*$G156/2))))</f>
        <v>44.378923197115654</v>
      </c>
      <c r="V156" s="11">
        <f>1.67*$E156/(((($K156/1000)-S156)*($H156/1000)*R156)+(S156*($H156/1000)*(0.0075+(S156*$G156/2))))</f>
        <v>16.012885042768712</v>
      </c>
      <c r="W156" s="11">
        <f t="shared" si="34"/>
        <v>160.51631493230312</v>
      </c>
    </row>
    <row r="157" spans="1:23">
      <c r="A157" s="1" t="s">
        <v>32</v>
      </c>
      <c r="B157" s="16">
        <v>46</v>
      </c>
      <c r="C157" s="11">
        <v>15.923076923076923</v>
      </c>
      <c r="D157" s="11">
        <v>395.59999999999997</v>
      </c>
      <c r="E157" s="11">
        <v>0.10097399999999999</v>
      </c>
      <c r="F157" s="11">
        <v>137</v>
      </c>
      <c r="G157" s="13">
        <v>7.1671916999999996E-3</v>
      </c>
      <c r="H157" s="11">
        <v>882</v>
      </c>
      <c r="I157" s="11">
        <v>2.2499999999999998E-3</v>
      </c>
      <c r="J157" s="11">
        <f>(0.002*(1050^2)/(9.81*(F157^2)*G157))^(1/3)</f>
        <v>1.18663315124105</v>
      </c>
      <c r="K157" s="11">
        <v>6125</v>
      </c>
      <c r="L157" s="11">
        <v>90.97</v>
      </c>
      <c r="M157" s="11">
        <v>289.44999999999993</v>
      </c>
      <c r="N157" s="11">
        <f t="shared" si="35"/>
        <v>2.3732663024820998E-4</v>
      </c>
      <c r="O157" s="11">
        <f t="shared" si="36"/>
        <v>3.3112917887798368E-2</v>
      </c>
      <c r="P157" s="11">
        <f t="shared" si="37"/>
        <v>5.9331657562052497E-4</v>
      </c>
      <c r="Q157" s="11">
        <f t="shared" si="38"/>
        <v>8.2782294719495927E-2</v>
      </c>
      <c r="R157" s="11">
        <f t="shared" si="39"/>
        <v>1.66128641173747E-3</v>
      </c>
      <c r="S157" s="11">
        <f t="shared" si="40"/>
        <v>0.23179042521458859</v>
      </c>
      <c r="T157" s="11">
        <f>1.67*$E157/(((($K157/1000)-O157)*($H157/1000)*N157)+(O157*($H157/1000)*(0.0075+(O157*$G157/2))))</f>
        <v>112.59230506285495</v>
      </c>
      <c r="U157" s="11">
        <f>1.67*$E157/(((($K157/1000)-Q157)*($H157/1000)*P157)+(Q157*($H157/1000)*(0.0075+(Q157*$G157/2))))</f>
        <v>45.193790335381912</v>
      </c>
      <c r="V157" s="11">
        <f>1.67*$E157/(((($K157/1000)-S157)*($H157/1000)*R157)+(S157*($H157/1000)*(0.0075+(S157*$G157/2))))</f>
        <v>16.311078988219279</v>
      </c>
      <c r="W157" s="11">
        <f t="shared" si="34"/>
        <v>165.56458943899185</v>
      </c>
    </row>
    <row r="158" spans="1:23">
      <c r="A158" s="1" t="s">
        <v>32</v>
      </c>
      <c r="B158" s="16">
        <v>47</v>
      </c>
      <c r="C158" s="11">
        <v>16.26923076923077</v>
      </c>
      <c r="D158" s="11">
        <v>404.2</v>
      </c>
      <c r="E158" s="11">
        <v>9.7256800000000004E-2</v>
      </c>
      <c r="F158" s="11">
        <v>137</v>
      </c>
      <c r="G158" s="13">
        <v>6.9899623999999999E-3</v>
      </c>
      <c r="H158" s="11">
        <v>851</v>
      </c>
      <c r="I158" s="11">
        <v>2.2499999999999998E-3</v>
      </c>
      <c r="J158" s="11">
        <f>(0.002*(1050^2)/(9.81*(F158^2)*G158))^(1/3)</f>
        <v>1.1965785246489542</v>
      </c>
      <c r="K158" s="11">
        <v>6249</v>
      </c>
      <c r="L158" s="11">
        <v>90.97</v>
      </c>
      <c r="M158" s="11">
        <v>297.72000000000003</v>
      </c>
      <c r="N158" s="11">
        <f t="shared" si="35"/>
        <v>2.3931570492979085E-4</v>
      </c>
      <c r="O158" s="11">
        <f t="shared" si="36"/>
        <v>3.4237051823024237E-2</v>
      </c>
      <c r="P158" s="11">
        <f t="shared" si="37"/>
        <v>5.9828926232447714E-4</v>
      </c>
      <c r="Q158" s="11">
        <f t="shared" si="38"/>
        <v>8.5592629557560584E-2</v>
      </c>
      <c r="R158" s="11">
        <f t="shared" si="39"/>
        <v>1.6752099345085359E-3</v>
      </c>
      <c r="S158" s="11">
        <f t="shared" si="40"/>
        <v>0.23965936276116964</v>
      </c>
      <c r="T158" s="11">
        <f>1.67*$E158/(((($K158/1000)-O158)*($H158/1000)*N158)+(O158*($H158/1000)*(0.0075+(O158*$G158/2))))</f>
        <v>109.17531834659731</v>
      </c>
      <c r="U158" s="11">
        <f>1.67*$E158/(((($K158/1000)-Q158)*($H158/1000)*P158)+(Q158*($H158/1000)*(0.0075+(Q158*$G158/2))))</f>
        <v>43.824176795062229</v>
      </c>
      <c r="V158" s="11">
        <f>1.67*$E158/(((($K158/1000)-S158)*($H158/1000)*R158)+(S158*($H158/1000)*(0.0075+(S158*$G158/2))))</f>
        <v>15.818898555983052</v>
      </c>
      <c r="W158" s="11">
        <f t="shared" si="34"/>
        <v>171.18525911512117</v>
      </c>
    </row>
    <row r="159" spans="1:23">
      <c r="A159" s="1" t="s">
        <v>32</v>
      </c>
      <c r="B159" s="16">
        <v>48</v>
      </c>
      <c r="C159" s="11">
        <v>16.615384615384617</v>
      </c>
      <c r="D159" s="11">
        <v>412.79999999999995</v>
      </c>
      <c r="E159" s="11">
        <v>9.6128199999999997E-2</v>
      </c>
      <c r="F159" s="11">
        <v>137</v>
      </c>
      <c r="G159" s="13">
        <v>6.7011913999999997E-3</v>
      </c>
      <c r="H159" s="11">
        <v>880</v>
      </c>
      <c r="I159" s="11">
        <v>2.2499999999999998E-3</v>
      </c>
      <c r="J159" s="11">
        <f>(0.002*(1050^2)/(9.81*(F159^2)*G159))^(1/3)</f>
        <v>1.2135252295711598</v>
      </c>
      <c r="K159" s="11">
        <v>6733</v>
      </c>
      <c r="L159" s="11">
        <v>90.97</v>
      </c>
      <c r="M159" s="11"/>
      <c r="N159" s="11">
        <f t="shared" si="35"/>
        <v>2.4270504591423199E-4</v>
      </c>
      <c r="O159" s="11">
        <f t="shared" si="36"/>
        <v>3.6218193366963372E-2</v>
      </c>
      <c r="P159" s="11">
        <f t="shared" si="37"/>
        <v>6.0676261478557992E-4</v>
      </c>
      <c r="Q159" s="11">
        <f t="shared" si="38"/>
        <v>9.0545483417408423E-2</v>
      </c>
      <c r="R159" s="11">
        <f t="shared" si="39"/>
        <v>1.6989353213996237E-3</v>
      </c>
      <c r="S159" s="11">
        <f t="shared" si="40"/>
        <v>0.25352735356874356</v>
      </c>
      <c r="T159" s="11">
        <f>1.67*$E159/(((($K159/1000)-O159)*($H159/1000)*N159)+(O159*($H159/1000)*(0.0075+(O159*$G159/2))))</f>
        <v>95.943813649536068</v>
      </c>
      <c r="U159" s="11">
        <f>1.67*$E159/(((($K159/1000)-Q159)*($H159/1000)*P159)+(Q159*($H159/1000)*(0.0075+(Q159*$G159/2))))</f>
        <v>38.511057246943523</v>
      </c>
      <c r="V159" s="11">
        <f>1.67*$E159/(((($K159/1000)-S159)*($H159/1000)*R159)+(S159*($H159/1000)*(0.0075+(S159*$G159/2))))</f>
        <v>13.899030995814229</v>
      </c>
      <c r="W159" s="11">
        <f t="shared" si="34"/>
        <v>181.09096683481684</v>
      </c>
    </row>
    <row r="160" spans="1:23">
      <c r="A160" s="1" t="s">
        <v>32</v>
      </c>
      <c r="B160" s="16">
        <v>49</v>
      </c>
      <c r="C160" s="11">
        <v>16.96153846153846</v>
      </c>
      <c r="D160" s="11">
        <v>421.4</v>
      </c>
      <c r="E160" s="11">
        <v>9.3996099999999999E-2</v>
      </c>
      <c r="F160" s="11">
        <v>137</v>
      </c>
      <c r="G160" s="13">
        <v>6.5729823000000003E-3</v>
      </c>
      <c r="H160" s="11">
        <v>911</v>
      </c>
      <c r="I160" s="11">
        <v>2.2499999999999998E-3</v>
      </c>
      <c r="J160" s="11">
        <f>(0.002*(1050^2)/(9.81*(F160^2)*G160))^(1/3)</f>
        <v>1.2213646042453661</v>
      </c>
      <c r="K160" s="11">
        <v>6906</v>
      </c>
      <c r="L160" s="11">
        <v>90.97</v>
      </c>
      <c r="M160" s="11"/>
      <c r="N160" s="11">
        <f t="shared" si="35"/>
        <v>2.4427292084907323E-4</v>
      </c>
      <c r="O160" s="11">
        <f t="shared" si="36"/>
        <v>3.7163179467115441E-2</v>
      </c>
      <c r="P160" s="11">
        <f t="shared" si="37"/>
        <v>6.1068230212268308E-4</v>
      </c>
      <c r="Q160" s="11">
        <f t="shared" si="38"/>
        <v>9.2907948667788606E-2</v>
      </c>
      <c r="R160" s="11">
        <f t="shared" si="39"/>
        <v>1.7099104459435124E-3</v>
      </c>
      <c r="S160" s="11">
        <f t="shared" si="40"/>
        <v>0.26014225626980803</v>
      </c>
      <c r="T160" s="11">
        <f>1.67*$E160/(((($K160/1000)-O160)*($H160/1000)*N160)+(O160*($H160/1000)*(0.0075+(O160*$G160/2))))</f>
        <v>87.861929302052161</v>
      </c>
      <c r="U160" s="11">
        <f>1.67*$E160/(((($K160/1000)-Q160)*($H160/1000)*P160)+(Q160*($H160/1000)*(0.0075+(Q160*$G160/2))))</f>
        <v>35.26720890934515</v>
      </c>
      <c r="V160" s="11">
        <f>1.67*$E160/(((($K160/1000)-S160)*($H160/1000)*R160)+(S160*($H160/1000)*(0.0075+(S160*$G160/2))))</f>
        <v>12.728461817515106</v>
      </c>
      <c r="W160" s="11">
        <f t="shared" si="34"/>
        <v>185.81589733557718</v>
      </c>
    </row>
    <row r="161" spans="1:23">
      <c r="A161" s="1" t="s">
        <v>32</v>
      </c>
      <c r="B161" s="16">
        <v>50</v>
      </c>
      <c r="C161" s="11">
        <v>17.307692307692307</v>
      </c>
      <c r="D161" s="11">
        <v>430</v>
      </c>
      <c r="E161" s="11">
        <v>9.9766900000000006E-2</v>
      </c>
      <c r="F161" s="11">
        <v>137</v>
      </c>
      <c r="G161" s="13">
        <v>6.4269354999999997E-3</v>
      </c>
      <c r="H161" s="11">
        <v>958</v>
      </c>
      <c r="I161" s="11">
        <v>2.2499999999999998E-3</v>
      </c>
      <c r="J161" s="11">
        <f>(0.002*(1050^2)/(9.81*(F161^2)*G161))^(1/3)</f>
        <v>1.2305468987475927</v>
      </c>
      <c r="K161" s="11">
        <v>6894</v>
      </c>
      <c r="L161" s="11">
        <v>90.97</v>
      </c>
      <c r="M161" s="11"/>
      <c r="N161" s="11">
        <f t="shared" si="35"/>
        <v>2.4610937974951856E-4</v>
      </c>
      <c r="O161" s="11">
        <f t="shared" si="36"/>
        <v>3.8293426120352157E-2</v>
      </c>
      <c r="P161" s="11">
        <f t="shared" si="37"/>
        <v>6.1527344937379637E-4</v>
      </c>
      <c r="Q161" s="11">
        <f t="shared" si="38"/>
        <v>9.5733565300880397E-2</v>
      </c>
      <c r="R161" s="11">
        <f t="shared" si="39"/>
        <v>1.7227656582466297E-3</v>
      </c>
      <c r="S161" s="11">
        <f t="shared" si="40"/>
        <v>0.26805398284246512</v>
      </c>
      <c r="T161" s="11">
        <f>1.67*$E161/(((($K161/1000)-O161)*($H161/1000)*N161)+(O161*($H161/1000)*(0.0075+(O161*$G161/2))))</f>
        <v>87.872926904212392</v>
      </c>
      <c r="U161" s="11">
        <f>1.67*$E161/(((($K161/1000)-Q161)*($H161/1000)*P161)+(Q161*($H161/1000)*(0.0075+(Q161*$G161/2))))</f>
        <v>35.275150348500297</v>
      </c>
      <c r="V161" s="11">
        <f>1.67*$E161/(((($K161/1000)-S161)*($H161/1000)*R161)+(S161*($H161/1000)*(0.0075+(S161*$G161/2))))</f>
        <v>12.735202266379382</v>
      </c>
      <c r="W161" s="11">
        <f t="shared" si="34"/>
        <v>191.4671306017608</v>
      </c>
    </row>
    <row r="162" spans="1:23">
      <c r="A162" s="1" t="s">
        <v>32</v>
      </c>
      <c r="B162" s="16">
        <v>51</v>
      </c>
      <c r="C162" s="11">
        <v>17.653846153846153</v>
      </c>
      <c r="D162" s="11">
        <v>438.59999999999997</v>
      </c>
      <c r="E162" s="11">
        <v>9.8540000000000003E-2</v>
      </c>
      <c r="F162" s="11">
        <v>137</v>
      </c>
      <c r="G162" s="13">
        <v>6.333633E-3</v>
      </c>
      <c r="H162" s="11">
        <v>958</v>
      </c>
      <c r="I162" s="11">
        <v>2.2499999999999998E-3</v>
      </c>
      <c r="J162" s="11">
        <f>(0.002*(1050^2)/(9.81*(F162^2)*G162))^(1/3)</f>
        <v>1.2365599768661619</v>
      </c>
      <c r="K162" s="11">
        <v>6894</v>
      </c>
      <c r="L162" s="11">
        <v>90.97</v>
      </c>
      <c r="M162" s="11">
        <v>330.79999999999995</v>
      </c>
      <c r="N162" s="11">
        <f t="shared" si="35"/>
        <v>2.4731199537323241E-4</v>
      </c>
      <c r="O162" s="11">
        <f t="shared" si="36"/>
        <v>3.9047414868091095E-2</v>
      </c>
      <c r="P162" s="11">
        <f t="shared" si="37"/>
        <v>6.1827998843308094E-4</v>
      </c>
      <c r="Q162" s="11">
        <f t="shared" si="38"/>
        <v>9.7618537170227726E-2</v>
      </c>
      <c r="R162" s="11">
        <f t="shared" si="39"/>
        <v>1.7311839676126266E-3</v>
      </c>
      <c r="S162" s="11">
        <f t="shared" si="40"/>
        <v>0.2733319040766376</v>
      </c>
      <c r="T162" s="11">
        <f>1.67*$E162/(((($K162/1000)-O162)*($H162/1000)*N162)+(O162*($H162/1000)*(0.0075+(O162*$G162/2))))</f>
        <v>86.19003950091917</v>
      </c>
      <c r="U162" s="11">
        <f>1.67*$E162/(((($K162/1000)-Q162)*($H162/1000)*P162)+(Q162*($H162/1000)*(0.0075+(Q162*$G162/2))))</f>
        <v>34.601760732268211</v>
      </c>
      <c r="V162" s="11">
        <f>1.67*$E162/(((($K162/1000)-S162)*($H162/1000)*R162)+(S162*($H162/1000)*(0.0075+(S162*$G162/2))))</f>
        <v>12.494485711579504</v>
      </c>
      <c r="W162" s="11">
        <f t="shared" si="34"/>
        <v>195.23707434045545</v>
      </c>
    </row>
    <row r="163" spans="1:23">
      <c r="A163" s="1" t="s">
        <v>33</v>
      </c>
      <c r="B163" s="16">
        <v>15</v>
      </c>
      <c r="C163" s="11">
        <v>5.1923076923076916</v>
      </c>
      <c r="D163" s="11">
        <v>129</v>
      </c>
      <c r="E163" s="11">
        <v>8.6492799999999995E-2</v>
      </c>
      <c r="F163" s="11">
        <v>326</v>
      </c>
      <c r="G163" s="13">
        <v>3.5314883999999998E-2</v>
      </c>
      <c r="H163" s="11">
        <v>424</v>
      </c>
      <c r="I163" s="11">
        <v>1.0124999999999999E-3</v>
      </c>
      <c r="J163" s="11">
        <f>(0.002*(1050^2)/(9.81*(F163^2)*G163))^(1/3)</f>
        <v>0.3912450603438804</v>
      </c>
      <c r="K163" s="11">
        <v>1172</v>
      </c>
      <c r="L163" s="11">
        <v>124.05</v>
      </c>
      <c r="M163" s="11"/>
      <c r="N163" s="11">
        <f t="shared" si="35"/>
        <v>7.8249012068776089E-5</v>
      </c>
      <c r="O163" s="11">
        <f t="shared" si="36"/>
        <v>2.2157516379998896E-3</v>
      </c>
      <c r="P163" s="11">
        <f t="shared" si="37"/>
        <v>1.9562253017194021E-4</v>
      </c>
      <c r="Q163" s="11">
        <f t="shared" si="38"/>
        <v>5.5393790949997239E-3</v>
      </c>
      <c r="R163" s="11">
        <f t="shared" si="39"/>
        <v>5.4774308448143254E-4</v>
      </c>
      <c r="S163" s="11">
        <f t="shared" si="40"/>
        <v>1.5510261465999224E-2</v>
      </c>
      <c r="T163" s="11">
        <f>1.67*$E163/(((($K163/1000)-O163)*($H163/1000)*N163)+(O163*($H163/1000)*(0.0075+(O163*$G163/2))))</f>
        <v>3147.3543351438966</v>
      </c>
      <c r="U163" s="11">
        <f>1.67*$E163/(((($K163/1000)-Q163)*($H163/1000)*P163)+(Q163*($H163/1000)*(0.0075+(Q163*$G163/2))))</f>
        <v>1260.4560063149404</v>
      </c>
      <c r="V163" s="11">
        <f>1.67*$E163/(((($K163/1000)-S163)*($H163/1000)*R163)+(S163*($H163/1000)*(0.0075+(S163*$G163/2))))</f>
        <v>451.79312817448977</v>
      </c>
      <c r="W163" s="11">
        <f t="shared" ref="W163:W195" si="41">J163/G163</f>
        <v>11.078758189999446</v>
      </c>
    </row>
    <row r="164" spans="1:23">
      <c r="A164" s="1" t="s">
        <v>33</v>
      </c>
      <c r="B164" s="16">
        <v>16</v>
      </c>
      <c r="C164" s="11">
        <v>5.5384615384615383</v>
      </c>
      <c r="D164" s="11">
        <v>137.6</v>
      </c>
      <c r="E164" s="11">
        <v>8.5708900000000005E-2</v>
      </c>
      <c r="F164" s="11">
        <v>326</v>
      </c>
      <c r="G164" s="13">
        <v>1.8884154E-2</v>
      </c>
      <c r="H164" s="11">
        <v>297</v>
      </c>
      <c r="I164" s="11">
        <v>1.0124999999999999E-3</v>
      </c>
      <c r="J164" s="11">
        <f>(0.002*(1050^2)/(9.81*(F164^2)*G164))^(1/3)</f>
        <v>0.48202432034840165</v>
      </c>
      <c r="K164" s="11">
        <v>1484</v>
      </c>
      <c r="L164" s="11">
        <v>124.05</v>
      </c>
      <c r="M164" s="11"/>
      <c r="N164" s="11">
        <f t="shared" si="35"/>
        <v>9.6404864069680343E-5</v>
      </c>
      <c r="O164" s="11">
        <f t="shared" si="36"/>
        <v>5.1050666113864746E-3</v>
      </c>
      <c r="P164" s="11">
        <f t="shared" si="37"/>
        <v>2.4101216017420084E-4</v>
      </c>
      <c r="Q164" s="11">
        <f t="shared" si="38"/>
        <v>1.2762666528466186E-2</v>
      </c>
      <c r="R164" s="11">
        <f t="shared" si="39"/>
        <v>6.7483404848776233E-4</v>
      </c>
      <c r="S164" s="11">
        <f t="shared" si="40"/>
        <v>3.5735466279705322E-2</v>
      </c>
      <c r="T164" s="11">
        <f>1.67*$E164/(((($K164/1000)-O164)*($H164/1000)*N164)+(O164*($H164/1000)*(0.0075+(O164*$G164/2))))</f>
        <v>2661.0395358984038</v>
      </c>
      <c r="U164" s="11">
        <f>1.67*$E164/(((($K164/1000)-Q164)*($H164/1000)*P164)+(Q164*($H164/1000)*(0.0075+(Q164*$G164/2))))</f>
        <v>1066.5896382997448</v>
      </c>
      <c r="V164" s="11">
        <f>1.67*$E164/(((($K164/1000)-S164)*($H164/1000)*R164)+(S164*($H164/1000)*(0.0075+(S164*$G164/2))))</f>
        <v>383.27311176671964</v>
      </c>
      <c r="W164" s="11">
        <f t="shared" si="41"/>
        <v>25.525333056932372</v>
      </c>
    </row>
    <row r="165" spans="1:23">
      <c r="A165" s="1" t="s">
        <v>33</v>
      </c>
      <c r="B165" s="16">
        <v>17</v>
      </c>
      <c r="C165" s="11">
        <v>5.884615384615385</v>
      </c>
      <c r="D165" s="11">
        <v>146.19999999999999</v>
      </c>
      <c r="E165" s="11">
        <v>8.4992799999999993E-2</v>
      </c>
      <c r="F165" s="11">
        <v>326</v>
      </c>
      <c r="G165" s="13">
        <v>1.7564507E-2</v>
      </c>
      <c r="H165" s="11">
        <v>287</v>
      </c>
      <c r="I165" s="11">
        <v>1.0124999999999999E-3</v>
      </c>
      <c r="J165" s="11">
        <f>(0.002*(1050^2)/(9.81*(F165^2)*G165))^(1/3)</f>
        <v>0.49380574763842033</v>
      </c>
      <c r="K165" s="11">
        <v>1520</v>
      </c>
      <c r="L165" s="11">
        <v>124.05</v>
      </c>
      <c r="M165" s="11"/>
      <c r="N165" s="11">
        <f t="shared" si="35"/>
        <v>9.876114952768407E-5</v>
      </c>
      <c r="O165" s="11">
        <f t="shared" si="36"/>
        <v>5.6227680929321882E-3</v>
      </c>
      <c r="P165" s="11">
        <f t="shared" si="37"/>
        <v>2.4690287381921015E-4</v>
      </c>
      <c r="Q165" s="11">
        <f t="shared" si="38"/>
        <v>1.405692023233047E-2</v>
      </c>
      <c r="R165" s="11">
        <f t="shared" si="39"/>
        <v>6.9132804669378844E-4</v>
      </c>
      <c r="S165" s="11">
        <f t="shared" si="40"/>
        <v>3.9359376650525316E-2</v>
      </c>
      <c r="T165" s="11">
        <f>1.67*$E165/(((($K165/1000)-O165)*($H165/1000)*N165)+(O165*($H165/1000)*(0.0075+(O165*$G165/2))))</f>
        <v>2575.6849775947098</v>
      </c>
      <c r="U165" s="11">
        <f>1.67*$E165/(((($K165/1000)-Q165)*($H165/1000)*P165)+(Q165*($H165/1000)*(0.0075+(Q165*$G165/2))))</f>
        <v>1032.5135854732489</v>
      </c>
      <c r="V165" s="11">
        <f>1.67*$E165/(((($K165/1000)-S165)*($H165/1000)*R165)+(S165*($H165/1000)*(0.0075+(S165*$G165/2))))</f>
        <v>371.17541893992177</v>
      </c>
      <c r="W165" s="11">
        <f t="shared" si="41"/>
        <v>28.113840464660939</v>
      </c>
    </row>
    <row r="166" spans="1:23">
      <c r="A166" s="1" t="s">
        <v>33</v>
      </c>
      <c r="B166" s="16">
        <v>18</v>
      </c>
      <c r="C166" s="11">
        <v>6.2307692307692308</v>
      </c>
      <c r="D166" s="11">
        <v>154.79999999999998</v>
      </c>
      <c r="E166" s="11">
        <v>8.4475300000000003E-2</v>
      </c>
      <c r="F166" s="11">
        <v>326</v>
      </c>
      <c r="G166" s="13">
        <v>1.7599927000000001E-2</v>
      </c>
      <c r="H166" s="11">
        <v>249</v>
      </c>
      <c r="I166" s="11">
        <v>1.0124999999999999E-3</v>
      </c>
      <c r="J166" s="11">
        <f>(0.002*(1050^2)/(9.81*(F166^2)*G166))^(1/3)</f>
        <v>0.49347426243692999</v>
      </c>
      <c r="K166" s="11">
        <v>1613</v>
      </c>
      <c r="L166" s="11">
        <v>124.05</v>
      </c>
      <c r="M166" s="11"/>
      <c r="N166" s="11">
        <f t="shared" si="35"/>
        <v>9.8694852487386008E-5</v>
      </c>
      <c r="O166" s="11">
        <f t="shared" si="36"/>
        <v>5.6076853322963218E-3</v>
      </c>
      <c r="P166" s="11">
        <f t="shared" si="37"/>
        <v>2.4673713121846499E-4</v>
      </c>
      <c r="Q166" s="11">
        <f t="shared" si="38"/>
        <v>1.4019213330740802E-2</v>
      </c>
      <c r="R166" s="11">
        <f t="shared" si="39"/>
        <v>6.9086396741170196E-4</v>
      </c>
      <c r="S166" s="11">
        <f t="shared" si="40"/>
        <v>3.9253797326074244E-2</v>
      </c>
      <c r="T166" s="11">
        <f>1.67*$E166/(((($K166/1000)-O166)*($H166/1000)*N166)+(O166*($H166/1000)*(0.0075+(O166*$G166/2))))</f>
        <v>2819.0533211642414</v>
      </c>
      <c r="U166" s="11">
        <f>1.67*$E166/(((($K166/1000)-Q166)*($H166/1000)*P166)+(Q166*($H166/1000)*(0.0075+(Q166*$G166/2))))</f>
        <v>1129.9550928565291</v>
      </c>
      <c r="V166" s="11">
        <f>1.67*$E166/(((($K166/1000)-S166)*($H166/1000)*R166)+(S166*($H166/1000)*(0.0075+(S166*$G166/2))))</f>
        <v>406.07668165345069</v>
      </c>
      <c r="W166" s="11">
        <f t="shared" si="41"/>
        <v>28.038426661481605</v>
      </c>
    </row>
    <row r="167" spans="1:23">
      <c r="A167" s="1" t="s">
        <v>33</v>
      </c>
      <c r="B167" s="16">
        <v>19</v>
      </c>
      <c r="C167" s="11">
        <v>6.5769230769230766</v>
      </c>
      <c r="D167" s="11">
        <v>163.4</v>
      </c>
      <c r="E167" s="11">
        <v>8.3980299999999994E-2</v>
      </c>
      <c r="F167" s="11">
        <v>326</v>
      </c>
      <c r="G167" s="13">
        <v>1.7362451000000001E-2</v>
      </c>
      <c r="H167" s="11">
        <v>386</v>
      </c>
      <c r="I167" s="11">
        <v>1.0124999999999999E-3</v>
      </c>
      <c r="J167" s="11">
        <f>(0.002*(1050^2)/(9.81*(F167^2)*G167))^(1/3)</f>
        <v>0.49571392383303847</v>
      </c>
      <c r="K167" s="11">
        <v>1849</v>
      </c>
      <c r="L167" s="11">
        <v>124.05</v>
      </c>
      <c r="M167" s="11">
        <v>33.08</v>
      </c>
      <c r="N167" s="11">
        <f t="shared" si="35"/>
        <v>9.9142784766607703E-5</v>
      </c>
      <c r="O167" s="11">
        <f t="shared" si="36"/>
        <v>5.7101837042827473E-3</v>
      </c>
      <c r="P167" s="11">
        <f t="shared" si="37"/>
        <v>2.4785696191651922E-4</v>
      </c>
      <c r="Q167" s="11">
        <f t="shared" si="38"/>
        <v>1.4275459260706867E-2</v>
      </c>
      <c r="R167" s="11">
        <f t="shared" si="39"/>
        <v>6.9399949336625382E-4</v>
      </c>
      <c r="S167" s="11">
        <f t="shared" si="40"/>
        <v>3.9971285929979228E-2</v>
      </c>
      <c r="T167" s="11">
        <f>1.67*$E167/(((($K167/1000)-O167)*($H167/1000)*N167)+(O167*($H167/1000)*(0.0075+(O167*$G167/2))))</f>
        <v>1608.6830470161592</v>
      </c>
      <c r="U167" s="11">
        <f>1.67*$E167/(((($K167/1000)-Q167)*($H167/1000)*P167)+(Q167*($H167/1000)*(0.0075+(Q167*$G167/2))))</f>
        <v>644.68516693373056</v>
      </c>
      <c r="V167" s="11">
        <f>1.67*$E167/(((($K167/1000)-S167)*($H167/1000)*R167)+(S167*($H167/1000)*(0.0075+(S167*$G167/2))))</f>
        <v>231.55305666350466</v>
      </c>
      <c r="W167" s="11">
        <f t="shared" si="41"/>
        <v>28.550918521413735</v>
      </c>
    </row>
    <row r="168" spans="1:23">
      <c r="A168" s="1" t="s">
        <v>33</v>
      </c>
      <c r="B168" s="16">
        <v>20</v>
      </c>
      <c r="C168" s="11">
        <v>6.9230769230769234</v>
      </c>
      <c r="D168" s="11">
        <v>172</v>
      </c>
      <c r="E168" s="11">
        <v>8.3785899999999996E-2</v>
      </c>
      <c r="F168" s="11">
        <v>326</v>
      </c>
      <c r="G168" s="13">
        <v>1.7631979999999998E-2</v>
      </c>
      <c r="H168" s="11">
        <v>425</v>
      </c>
      <c r="I168" s="11">
        <v>1.0124999999999999E-3</v>
      </c>
      <c r="J168" s="11">
        <f>(0.002*(1050^2)/(9.81*(F168^2)*G168))^(1/3)</f>
        <v>0.49317505374628345</v>
      </c>
      <c r="K168" s="11">
        <v>1960</v>
      </c>
      <c r="L168" s="11">
        <v>124.05</v>
      </c>
      <c r="M168" s="11"/>
      <c r="N168" s="11">
        <f t="shared" si="35"/>
        <v>9.8635010749256689E-5</v>
      </c>
      <c r="O168" s="11">
        <f t="shared" si="36"/>
        <v>5.5940972454175137E-3</v>
      </c>
      <c r="P168" s="11">
        <f t="shared" si="37"/>
        <v>2.4658752687314173E-4</v>
      </c>
      <c r="Q168" s="11">
        <f t="shared" si="38"/>
        <v>1.3985243113543785E-2</v>
      </c>
      <c r="R168" s="11">
        <f t="shared" si="39"/>
        <v>6.9044507524479686E-4</v>
      </c>
      <c r="S168" s="11">
        <f t="shared" si="40"/>
        <v>3.9158680717922598E-2</v>
      </c>
      <c r="T168" s="11">
        <f>1.67*$E168/(((($K168/1000)-O168)*($H168/1000)*N168)+(O168*($H168/1000)*(0.0075+(O168*$G168/2))))</f>
        <v>1400.9491406659661</v>
      </c>
      <c r="U168" s="11">
        <f>1.67*$E168/(((($K168/1000)-Q168)*($H168/1000)*P168)+(Q168*($H168/1000)*(0.0075+(Q168*$G168/2))))</f>
        <v>561.36819585059197</v>
      </c>
      <c r="V168" s="11">
        <f>1.67*$E168/(((($K168/1000)-S168)*($H168/1000)*R168)+(S168*($H168/1000)*(0.0075+(S168*$G168/2))))</f>
        <v>201.55530427663555</v>
      </c>
      <c r="W168" s="11">
        <f t="shared" si="41"/>
        <v>27.970486227087569</v>
      </c>
    </row>
    <row r="169" spans="1:23">
      <c r="A169" s="1" t="s">
        <v>33</v>
      </c>
      <c r="B169" s="16">
        <v>21</v>
      </c>
      <c r="C169" s="11">
        <v>7.2692307692307692</v>
      </c>
      <c r="D169" s="11">
        <v>180.6</v>
      </c>
      <c r="E169" s="11">
        <v>8.5410700000000006E-2</v>
      </c>
      <c r="F169" s="11">
        <v>326</v>
      </c>
      <c r="G169" s="13">
        <v>1.7711749999999998E-2</v>
      </c>
      <c r="H169" s="11">
        <v>406</v>
      </c>
      <c r="I169" s="11">
        <v>1.0124999999999999E-3</v>
      </c>
      <c r="J169" s="11">
        <f>(0.002*(1050^2)/(9.81*(F169^2)*G169))^(1/3)</f>
        <v>0.49243355384146131</v>
      </c>
      <c r="K169" s="11">
        <v>1328</v>
      </c>
      <c r="L169" s="11">
        <v>124.05</v>
      </c>
      <c r="M169" s="11"/>
      <c r="N169" s="11">
        <f t="shared" si="35"/>
        <v>9.8486710768292264E-5</v>
      </c>
      <c r="O169" s="11">
        <f t="shared" si="36"/>
        <v>5.5605296353151033E-3</v>
      </c>
      <c r="P169" s="11">
        <f t="shared" si="37"/>
        <v>2.4621677692073066E-4</v>
      </c>
      <c r="Q169" s="11">
        <f t="shared" si="38"/>
        <v>1.3901324088287757E-2</v>
      </c>
      <c r="R169" s="11">
        <f t="shared" si="39"/>
        <v>6.8940697537804585E-4</v>
      </c>
      <c r="S169" s="11">
        <f t="shared" si="40"/>
        <v>3.8923707447205719E-2</v>
      </c>
      <c r="T169" s="11">
        <f>1.67*$E169/(((($K169/1000)-O169)*($H169/1000)*N169)+(O169*($H169/1000)*(0.0075+(O169*$G169/2))))</f>
        <v>2039.9421911270731</v>
      </c>
      <c r="U169" s="11">
        <f>1.67*$E169/(((($K169/1000)-Q169)*($H169/1000)*P169)+(Q169*($H169/1000)*(0.0075+(Q169*$G169/2))))</f>
        <v>817.92755197873976</v>
      </c>
      <c r="V169" s="11">
        <f>1.67*$E169/(((($K169/1000)-S169)*($H169/1000)*R169)+(S169*($H169/1000)*(0.0075+(S169*$G169/2))))</f>
        <v>294.22712223050524</v>
      </c>
      <c r="W169" s="11">
        <f t="shared" si="41"/>
        <v>27.802648176575513</v>
      </c>
    </row>
    <row r="170" spans="1:23">
      <c r="A170" s="1" t="s">
        <v>33</v>
      </c>
      <c r="B170" s="16">
        <v>22</v>
      </c>
      <c r="C170" s="11">
        <v>7.615384615384615</v>
      </c>
      <c r="D170" s="11">
        <v>189.2</v>
      </c>
      <c r="E170" s="11">
        <v>8.5697099999999998E-2</v>
      </c>
      <c r="F170" s="11">
        <v>326</v>
      </c>
      <c r="G170" s="13">
        <v>1.796497E-2</v>
      </c>
      <c r="H170" s="11">
        <v>409</v>
      </c>
      <c r="I170" s="11">
        <v>1.0124999999999999E-3</v>
      </c>
      <c r="J170" s="11">
        <f>(0.002*(1050^2)/(9.81*(F170^2)*G170))^(1/3)</f>
        <v>0.49010894622033674</v>
      </c>
      <c r="K170" s="11">
        <v>1375</v>
      </c>
      <c r="L170" s="11">
        <v>124.05</v>
      </c>
      <c r="M170" s="11"/>
      <c r="N170" s="11">
        <f t="shared" si="35"/>
        <v>9.8021789244067347E-5</v>
      </c>
      <c r="O170" s="11">
        <f t="shared" si="36"/>
        <v>5.4562734724337052E-3</v>
      </c>
      <c r="P170" s="11">
        <f t="shared" si="37"/>
        <v>2.4505447311016837E-4</v>
      </c>
      <c r="Q170" s="11">
        <f t="shared" si="38"/>
        <v>1.3640683681084264E-2</v>
      </c>
      <c r="R170" s="11">
        <f t="shared" si="39"/>
        <v>6.8615252470847143E-4</v>
      </c>
      <c r="S170" s="11">
        <f t="shared" si="40"/>
        <v>3.8193914307035941E-2</v>
      </c>
      <c r="T170" s="11">
        <f>1.67*$E170/(((($K170/1000)-O170)*($H170/1000)*N170)+(O170*($H170/1000)*(0.0075+(O170*$G170/2))))</f>
        <v>1994.5459758415425</v>
      </c>
      <c r="U170" s="11">
        <f>1.67*$E170/(((($K170/1000)-Q170)*($H170/1000)*P170)+(Q170*($H170/1000)*(0.0075+(Q170*$G170/2))))</f>
        <v>799.64675559631746</v>
      </c>
      <c r="V170" s="11">
        <f>1.67*$E170/(((($K170/1000)-S170)*($H170/1000)*R170)+(S170*($H170/1000)*(0.0075+(S170*$G170/2))))</f>
        <v>287.56517155900048</v>
      </c>
      <c r="W170" s="11">
        <f t="shared" si="41"/>
        <v>27.281367362168528</v>
      </c>
    </row>
    <row r="171" spans="1:23">
      <c r="A171" s="1" t="s">
        <v>33</v>
      </c>
      <c r="B171" s="16">
        <v>23</v>
      </c>
      <c r="C171" s="11">
        <v>7.9615384615384617</v>
      </c>
      <c r="D171" s="11">
        <v>197.79999999999998</v>
      </c>
      <c r="E171" s="11">
        <v>8.5502499999999995E-2</v>
      </c>
      <c r="F171" s="11">
        <v>326</v>
      </c>
      <c r="G171" s="13">
        <v>1.7611242999999999E-2</v>
      </c>
      <c r="H171" s="11">
        <v>409</v>
      </c>
      <c r="I171" s="11">
        <v>1.0124999999999999E-3</v>
      </c>
      <c r="J171" s="11">
        <f>(0.002*(1050^2)/(9.81*(F171^2)*G171))^(1/3)</f>
        <v>0.49336854680208003</v>
      </c>
      <c r="K171" s="11">
        <v>1429</v>
      </c>
      <c r="L171" s="11">
        <v>124.05</v>
      </c>
      <c r="M171" s="11"/>
      <c r="N171" s="11">
        <f t="shared" si="35"/>
        <v>9.867370936041601E-5</v>
      </c>
      <c r="O171" s="11">
        <f t="shared" si="36"/>
        <v>5.6028816001469075E-3</v>
      </c>
      <c r="P171" s="11">
        <f t="shared" si="37"/>
        <v>2.4668427340104003E-4</v>
      </c>
      <c r="Q171" s="11">
        <f t="shared" si="38"/>
        <v>1.4007204000367268E-2</v>
      </c>
      <c r="R171" s="11">
        <f t="shared" si="39"/>
        <v>6.90715965522912E-4</v>
      </c>
      <c r="S171" s="11">
        <f t="shared" si="40"/>
        <v>3.9220171201028345E-2</v>
      </c>
      <c r="T171" s="11">
        <f>1.67*$E171/(((($K171/1000)-O171)*($H171/1000)*N171)+(O171*($H171/1000)*(0.0075+(O171*$G171/2))))</f>
        <v>1910.3581468897798</v>
      </c>
      <c r="U171" s="11">
        <f>1.67*$E171/(((($K171/1000)-Q171)*($H171/1000)*P171)+(Q171*($H171/1000)*(0.0075+(Q171*$G171/2))))</f>
        <v>765.88097260220661</v>
      </c>
      <c r="V171" s="11">
        <f>1.67*$E171/(((($K171/1000)-S171)*($H171/1000)*R171)+(S171*($H171/1000)*(0.0075+(S171*$G171/2))))</f>
        <v>275.40780715351144</v>
      </c>
      <c r="W171" s="11">
        <f t="shared" si="41"/>
        <v>28.014408000734534</v>
      </c>
    </row>
    <row r="172" spans="1:23">
      <c r="A172" s="1" t="s">
        <v>33</v>
      </c>
      <c r="B172" s="16">
        <v>24</v>
      </c>
      <c r="C172" s="11">
        <v>8.3076923076923084</v>
      </c>
      <c r="D172" s="11">
        <v>206.39999999999998</v>
      </c>
      <c r="E172" s="11">
        <v>8.5286100000000004E-2</v>
      </c>
      <c r="F172" s="11">
        <v>326</v>
      </c>
      <c r="G172" s="13">
        <v>1.7502951999999999E-2</v>
      </c>
      <c r="H172" s="11">
        <v>409</v>
      </c>
      <c r="I172" s="11">
        <v>1.0124999999999999E-3</v>
      </c>
      <c r="J172" s="11">
        <f>(0.002*(1050^2)/(9.81*(F172^2)*G172))^(1/3)</f>
        <v>0.49438394818857823</v>
      </c>
      <c r="K172" s="11">
        <v>1474</v>
      </c>
      <c r="L172" s="11">
        <v>124.05</v>
      </c>
      <c r="M172" s="11"/>
      <c r="N172" s="11">
        <f t="shared" si="35"/>
        <v>9.8876789637715654E-5</v>
      </c>
      <c r="O172" s="11">
        <f t="shared" si="36"/>
        <v>5.6491493342217735E-3</v>
      </c>
      <c r="P172" s="11">
        <f t="shared" si="37"/>
        <v>2.4719197409428913E-4</v>
      </c>
      <c r="Q172" s="11">
        <f t="shared" si="38"/>
        <v>1.4122873335554434E-2</v>
      </c>
      <c r="R172" s="11">
        <f t="shared" si="39"/>
        <v>6.9213752746400943E-4</v>
      </c>
      <c r="S172" s="11">
        <f t="shared" si="40"/>
        <v>3.9544045339552407E-2</v>
      </c>
      <c r="T172" s="11">
        <f>1.67*$E172/(((($K172/1000)-O172)*($H172/1000)*N172)+(O172*($H172/1000)*(0.0075+(O172*$G172/2))))</f>
        <v>1853.9492928937173</v>
      </c>
      <c r="U172" s="11">
        <f>1.67*$E172/(((($K172/1000)-Q172)*($H172/1000)*P172)+(Q172*($H172/1000)*(0.0075+(Q172*$G172/2))))</f>
        <v>743.23736642084702</v>
      </c>
      <c r="V172" s="11">
        <f>1.67*$E172/(((($K172/1000)-S172)*($H172/1000)*R172)+(S172*($H172/1000)*(0.0075+(S172*$G172/2))))</f>
        <v>267.23395657543711</v>
      </c>
      <c r="W172" s="11">
        <f t="shared" si="41"/>
        <v>28.245746671108865</v>
      </c>
    </row>
    <row r="173" spans="1:23">
      <c r="A173" s="1" t="s">
        <v>33</v>
      </c>
      <c r="B173" s="16">
        <v>25</v>
      </c>
      <c r="C173" s="11">
        <v>8.6538461538461533</v>
      </c>
      <c r="D173" s="11">
        <v>215</v>
      </c>
      <c r="E173" s="11">
        <v>8.4720199999999996E-2</v>
      </c>
      <c r="F173" s="11">
        <v>326</v>
      </c>
      <c r="G173" s="13">
        <v>1.7273072E-2</v>
      </c>
      <c r="H173" s="11">
        <v>409</v>
      </c>
      <c r="I173" s="11">
        <v>1.0124999999999999E-3</v>
      </c>
      <c r="J173" s="11">
        <f>(0.002*(1050^2)/(9.81*(F173^2)*G173))^(1/3)</f>
        <v>0.49656747231177839</v>
      </c>
      <c r="K173" s="11">
        <v>1525</v>
      </c>
      <c r="L173" s="11">
        <v>124.05</v>
      </c>
      <c r="M173" s="11"/>
      <c r="N173" s="11">
        <f t="shared" si="35"/>
        <v>9.9313494462355679E-5</v>
      </c>
      <c r="O173" s="11">
        <f t="shared" si="36"/>
        <v>5.7496138765794338E-3</v>
      </c>
      <c r="P173" s="11">
        <f t="shared" si="37"/>
        <v>2.482837361558892E-4</v>
      </c>
      <c r="Q173" s="11">
        <f t="shared" si="38"/>
        <v>1.4374034691448585E-2</v>
      </c>
      <c r="R173" s="11">
        <f t="shared" si="39"/>
        <v>6.9519446123648976E-4</v>
      </c>
      <c r="S173" s="11">
        <f t="shared" si="40"/>
        <v>4.0247297136056036E-2</v>
      </c>
      <c r="T173" s="11">
        <f>1.67*$E173/(((($K173/1000)-O173)*($H173/1000)*N173)+(O173*($H173/1000)*(0.0075+(O173*$G173/2))))</f>
        <v>1780.4525805100748</v>
      </c>
      <c r="U173" s="11">
        <f>1.67*$E173/(((($K173/1000)-Q173)*($H173/1000)*P173)+(Q173*($H173/1000)*(0.0075+(Q173*$G173/2))))</f>
        <v>713.75431658233379</v>
      </c>
      <c r="V173" s="11">
        <f>1.67*$E173/(((($K173/1000)-S173)*($H173/1000)*R173)+(S173*($H173/1000)*(0.0075+(S173*$G173/2))))</f>
        <v>256.61291236227373</v>
      </c>
      <c r="W173" s="11">
        <f t="shared" si="41"/>
        <v>28.748069382897171</v>
      </c>
    </row>
    <row r="174" spans="1:23">
      <c r="A174" s="1" t="s">
        <v>33</v>
      </c>
      <c r="B174" s="16">
        <v>26</v>
      </c>
      <c r="C174" s="11">
        <v>9</v>
      </c>
      <c r="D174" s="11">
        <v>223.6</v>
      </c>
      <c r="E174" s="11">
        <v>8.4309300000000004E-2</v>
      </c>
      <c r="F174" s="11">
        <v>326</v>
      </c>
      <c r="G174" s="13">
        <v>1.7221637000000001E-2</v>
      </c>
      <c r="H174" s="11">
        <v>409</v>
      </c>
      <c r="I174" s="11">
        <v>1.0124999999999999E-3</v>
      </c>
      <c r="J174" s="11">
        <f>(0.002*(1050^2)/(9.81*(F174^2)*G174))^(1/3)</f>
        <v>0.49706133869538838</v>
      </c>
      <c r="K174" s="11">
        <v>2021</v>
      </c>
      <c r="L174" s="11">
        <v>124.05</v>
      </c>
      <c r="M174" s="11"/>
      <c r="N174" s="11">
        <f t="shared" si="35"/>
        <v>9.9412267739077683E-5</v>
      </c>
      <c r="O174" s="11">
        <f t="shared" si="36"/>
        <v>5.772521377559966E-3</v>
      </c>
      <c r="P174" s="11">
        <f t="shared" si="37"/>
        <v>2.4853066934769419E-4</v>
      </c>
      <c r="Q174" s="11">
        <f t="shared" si="38"/>
        <v>1.4431303443899913E-2</v>
      </c>
      <c r="R174" s="11">
        <f t="shared" si="39"/>
        <v>6.9588587417354359E-4</v>
      </c>
      <c r="S174" s="11">
        <f t="shared" si="40"/>
        <v>4.0407649642919749E-2</v>
      </c>
      <c r="T174" s="11">
        <f>1.67*$E174/(((($K174/1000)-O174)*($H174/1000)*N174)+(O174*($H174/1000)*(0.0075+(O174*$G174/2))))</f>
        <v>1411.3109347953389</v>
      </c>
      <c r="U174" s="11">
        <f>1.67*$E174/(((($K174/1000)-Q174)*($H174/1000)*P174)+(Q174*($H174/1000)*(0.0075+(Q174*$G174/2))))</f>
        <v>565.52223604542485</v>
      </c>
      <c r="V174" s="11">
        <f>1.67*$E174/(((($K174/1000)-S174)*($H174/1000)*R174)+(S174*($H174/1000)*(0.0075+(S174*$G174/2))))</f>
        <v>203.04896475238624</v>
      </c>
      <c r="W174" s="11">
        <f t="shared" si="41"/>
        <v>28.862606887799828</v>
      </c>
    </row>
    <row r="175" spans="1:23">
      <c r="A175" s="1" t="s">
        <v>33</v>
      </c>
      <c r="B175" s="16">
        <v>27</v>
      </c>
      <c r="C175" s="11">
        <v>9.3461538461538467</v>
      </c>
      <c r="D175" s="11">
        <v>232.2</v>
      </c>
      <c r="E175" s="11">
        <v>8.4156599999999998E-2</v>
      </c>
      <c r="F175" s="11">
        <v>230</v>
      </c>
      <c r="G175" s="13">
        <v>1.8578603999999999E-2</v>
      </c>
      <c r="H175" s="11">
        <v>385</v>
      </c>
      <c r="I175" s="11">
        <v>1.0124999999999999E-3</v>
      </c>
      <c r="J175" s="11">
        <f>(0.002*(1050^2)/(9.81*(F175^2)*G175))^(1/3)</f>
        <v>0.61153823033938615</v>
      </c>
      <c r="K175" s="11">
        <v>1769</v>
      </c>
      <c r="L175" s="11">
        <v>124.05</v>
      </c>
      <c r="M175" s="11"/>
      <c r="N175" s="11">
        <f t="shared" si="35"/>
        <v>1.2230764606787725E-4</v>
      </c>
      <c r="O175" s="11">
        <f t="shared" si="36"/>
        <v>6.5832527604268469E-3</v>
      </c>
      <c r="P175" s="11">
        <f t="shared" si="37"/>
        <v>3.0576911516969307E-4</v>
      </c>
      <c r="Q175" s="11">
        <f t="shared" si="38"/>
        <v>1.6458131901067114E-2</v>
      </c>
      <c r="R175" s="11">
        <f t="shared" si="39"/>
        <v>8.5615352247514053E-4</v>
      </c>
      <c r="S175" s="11">
        <f t="shared" si="40"/>
        <v>4.6082769322987917E-2</v>
      </c>
      <c r="T175" s="11">
        <f>1.67*$E175/(((($K175/1000)-O175)*($H175/1000)*N175)+(O175*($H175/1000)*(0.0075+(O175*$G175/2))))</f>
        <v>1375.7862629464046</v>
      </c>
      <c r="U175" s="11">
        <f>1.67*$E175/(((($K175/1000)-Q175)*($H175/1000)*P175)+(Q175*($H175/1000)*(0.0075+(Q175*$G175/2))))</f>
        <v>551.56984979800268</v>
      </c>
      <c r="V175" s="11">
        <f>1.67*$E175/(((($K175/1000)-S175)*($H175/1000)*R175)+(S175*($H175/1000)*(0.0075+(S175*$G175/2))))</f>
        <v>198.34660137395582</v>
      </c>
      <c r="W175" s="11">
        <f t="shared" si="41"/>
        <v>32.916263802134232</v>
      </c>
    </row>
    <row r="176" spans="1:23">
      <c r="A176" s="1" t="s">
        <v>33</v>
      </c>
      <c r="B176" s="16">
        <v>28</v>
      </c>
      <c r="C176" s="11">
        <v>9.6923076923076916</v>
      </c>
      <c r="D176" s="11">
        <v>240.79999999999998</v>
      </c>
      <c r="E176" s="11">
        <v>8.4150299999999997E-2</v>
      </c>
      <c r="F176" s="11">
        <v>300</v>
      </c>
      <c r="G176" s="13">
        <v>1.6369000000000002E-2</v>
      </c>
      <c r="H176" s="11">
        <v>424</v>
      </c>
      <c r="I176" s="11">
        <v>1.0124999999999999E-3</v>
      </c>
      <c r="J176" s="11">
        <f>(0.002*(1050^2)/(9.81*(F176^2)*G176))^(1/3)</f>
        <v>0.53434896939033216</v>
      </c>
      <c r="K176" s="11">
        <v>1874</v>
      </c>
      <c r="L176" s="11">
        <v>124.05</v>
      </c>
      <c r="M176" s="11"/>
      <c r="N176" s="11">
        <f t="shared" si="35"/>
        <v>1.0686979387806644E-4</v>
      </c>
      <c r="O176" s="11">
        <f t="shared" si="36"/>
        <v>6.5287918552181827E-3</v>
      </c>
      <c r="P176" s="11">
        <f t="shared" si="37"/>
        <v>2.6717448469516607E-4</v>
      </c>
      <c r="Q176" s="11">
        <f t="shared" si="38"/>
        <v>1.6321979638045454E-2</v>
      </c>
      <c r="R176" s="11">
        <f t="shared" si="39"/>
        <v>7.4808855714646497E-4</v>
      </c>
      <c r="S176" s="11">
        <f t="shared" si="40"/>
        <v>4.5701542986527274E-2</v>
      </c>
      <c r="T176" s="11">
        <f>1.67*$E176/(((($K176/1000)-O176)*($H176/1000)*N176)+(O176*($H176/1000)*(0.0075+(O176*$G176/2))))</f>
        <v>1331.6710947521626</v>
      </c>
      <c r="U176" s="11">
        <f>1.67*$E176/(((($K176/1000)-Q176)*($H176/1000)*P176)+(Q176*($H176/1000)*(0.0075+(Q176*$G176/2))))</f>
        <v>533.79074261148833</v>
      </c>
      <c r="V176" s="11">
        <f>1.67*$E176/(((($K176/1000)-S176)*($H176/1000)*R176)+(S176*($H176/1000)*(0.0075+(S176*$G176/2))))</f>
        <v>191.85221889092628</v>
      </c>
      <c r="W176" s="11">
        <f t="shared" si="41"/>
        <v>32.643959276090911</v>
      </c>
    </row>
    <row r="177" spans="1:23">
      <c r="A177" s="1" t="s">
        <v>33</v>
      </c>
      <c r="B177" s="16">
        <v>29</v>
      </c>
      <c r="C177" s="11">
        <v>10.038461538461538</v>
      </c>
      <c r="D177" s="11">
        <v>249.39999999999998</v>
      </c>
      <c r="E177" s="11">
        <v>8.4093100000000004E-2</v>
      </c>
      <c r="F177" s="11">
        <v>257</v>
      </c>
      <c r="G177" s="13">
        <v>1.6198644000000002E-2</v>
      </c>
      <c r="H177" s="11">
        <v>424</v>
      </c>
      <c r="I177" s="11">
        <v>1.0124999999999999E-3</v>
      </c>
      <c r="J177" s="11">
        <f>(0.002*(1050^2)/(9.81*(F177^2)*G177))^(1/3)</f>
        <v>0.59447221312846299</v>
      </c>
      <c r="K177" s="11">
        <v>2068</v>
      </c>
      <c r="L177" s="11">
        <v>124.05</v>
      </c>
      <c r="M177" s="11"/>
      <c r="N177" s="11">
        <f t="shared" si="35"/>
        <v>1.188944426256926E-4</v>
      </c>
      <c r="O177" s="11">
        <f t="shared" si="36"/>
        <v>7.3397774916031605E-3</v>
      </c>
      <c r="P177" s="11">
        <f t="shared" si="37"/>
        <v>2.9723610656423149E-4</v>
      </c>
      <c r="Q177" s="11">
        <f t="shared" si="38"/>
        <v>1.8349443729007903E-2</v>
      </c>
      <c r="R177" s="11">
        <f t="shared" si="39"/>
        <v>8.3226109837984815E-4</v>
      </c>
      <c r="S177" s="11">
        <f t="shared" si="40"/>
        <v>5.1378442441222125E-2</v>
      </c>
      <c r="T177" s="11">
        <f>1.67*$E177/(((($K177/1000)-O177)*($H177/1000)*N177)+(O177*($H177/1000)*(0.0075+(O177*$G177/2))))</f>
        <v>1102.2678867736713</v>
      </c>
      <c r="U177" s="11">
        <f>1.67*$E177/(((($K177/1000)-Q177)*($H177/1000)*P177)+(Q177*($H177/1000)*(0.0075+(Q177*$G177/2))))</f>
        <v>441.86959991737228</v>
      </c>
      <c r="V177" s="11">
        <f>1.67*$E177/(((($K177/1000)-S177)*($H177/1000)*R177)+(S177*($H177/1000)*(0.0075+(S177*$G177/2))))</f>
        <v>158.85082589154044</v>
      </c>
      <c r="W177" s="11">
        <f t="shared" si="41"/>
        <v>36.698887458015804</v>
      </c>
    </row>
    <row r="178" spans="1:23">
      <c r="A178" s="1" t="s">
        <v>33</v>
      </c>
      <c r="B178" s="16">
        <v>30</v>
      </c>
      <c r="C178" s="11">
        <v>10.384615384615383</v>
      </c>
      <c r="D178" s="11">
        <v>258</v>
      </c>
      <c r="E178" s="11">
        <v>8.3947800000000003E-2</v>
      </c>
      <c r="F178" s="11">
        <v>257</v>
      </c>
      <c r="G178" s="13">
        <v>1.5568487000000001E-2</v>
      </c>
      <c r="H178" s="11">
        <v>650</v>
      </c>
      <c r="I178" s="11">
        <v>1.0124999999999999E-3</v>
      </c>
      <c r="J178" s="11">
        <f>(0.002*(1050^2)/(9.81*(F178^2)*G178))^(1/3)</f>
        <v>0.60238707342046371</v>
      </c>
      <c r="K178" s="11">
        <v>2259</v>
      </c>
      <c r="L178" s="11">
        <v>124.05</v>
      </c>
      <c r="M178" s="11"/>
      <c r="N178" s="11">
        <f t="shared" si="35"/>
        <v>1.2047741468409275E-4</v>
      </c>
      <c r="O178" s="11">
        <f t="shared" si="36"/>
        <v>7.7385435517332377E-3</v>
      </c>
      <c r="P178" s="11">
        <f t="shared" si="37"/>
        <v>3.0119353671023187E-4</v>
      </c>
      <c r="Q178" s="11">
        <f t="shared" si="38"/>
        <v>1.9346358879333093E-2</v>
      </c>
      <c r="R178" s="11">
        <f t="shared" si="39"/>
        <v>8.4334190278864923E-4</v>
      </c>
      <c r="S178" s="11">
        <f t="shared" si="40"/>
        <v>5.4169804862132666E-2</v>
      </c>
      <c r="T178" s="11">
        <f>1.67*$E178/(((($K178/1000)-O178)*($H178/1000)*N178)+(O178*($H178/1000)*(0.0075+(O178*$G178/2))))</f>
        <v>654.1120227752258</v>
      </c>
      <c r="U178" s="11">
        <f>1.67*$E178/(((($K178/1000)-Q178)*($H178/1000)*P178)+(Q178*($H178/1000)*(0.0075+(Q178*$G178/2))))</f>
        <v>262.20084127206377</v>
      </c>
      <c r="V178" s="11">
        <f>1.67*$E178/(((($K178/1000)-S178)*($H178/1000)*R178)+(S178*($H178/1000)*(0.0075+(S178*$G178/2))))</f>
        <v>94.244003036519061</v>
      </c>
      <c r="W178" s="11">
        <f t="shared" si="41"/>
        <v>38.692717758666191</v>
      </c>
    </row>
    <row r="179" spans="1:23">
      <c r="A179" s="1" t="s">
        <v>33</v>
      </c>
      <c r="B179" s="16">
        <v>31</v>
      </c>
      <c r="C179" s="11">
        <v>10.73076923076923</v>
      </c>
      <c r="D179" s="11">
        <v>266.59999999999997</v>
      </c>
      <c r="E179" s="11">
        <v>8.3947800000000003E-2</v>
      </c>
      <c r="F179" s="11">
        <v>257</v>
      </c>
      <c r="G179" s="13">
        <v>1.4542479000000001E-2</v>
      </c>
      <c r="H179" s="11">
        <v>712</v>
      </c>
      <c r="I179" s="11">
        <v>1.0124999999999999E-3</v>
      </c>
      <c r="J179" s="11">
        <f>(0.002*(1050^2)/(9.81*(F179^2)*G179))^(1/3)</f>
        <v>0.61623301876940517</v>
      </c>
      <c r="K179" s="11">
        <v>2314</v>
      </c>
      <c r="L179" s="11">
        <v>124.05</v>
      </c>
      <c r="M179" s="11"/>
      <c r="N179" s="11">
        <f t="shared" si="35"/>
        <v>1.2324660375388104E-4</v>
      </c>
      <c r="O179" s="11">
        <f t="shared" si="36"/>
        <v>8.4749377154941085E-3</v>
      </c>
      <c r="P179" s="11">
        <f t="shared" si="37"/>
        <v>3.0811650938470259E-4</v>
      </c>
      <c r="Q179" s="11">
        <f t="shared" si="38"/>
        <v>2.1187344288735269E-2</v>
      </c>
      <c r="R179" s="11">
        <f t="shared" si="39"/>
        <v>8.6272622627716722E-4</v>
      </c>
      <c r="S179" s="11">
        <f t="shared" si="40"/>
        <v>5.9324564008458751E-2</v>
      </c>
      <c r="T179" s="11">
        <f>1.67*$E179/(((($K179/1000)-O179)*($H179/1000)*N179)+(O179*($H179/1000)*(0.0075+(O179*$G179/2))))</f>
        <v>565.4270683442104</v>
      </c>
      <c r="U179" s="11">
        <f>1.67*$E179/(((($K179/1000)-Q179)*($H179/1000)*P179)+(Q179*($H179/1000)*(0.0075+(Q179*$G179/2))))</f>
        <v>226.68076631640324</v>
      </c>
      <c r="V179" s="11">
        <f>1.67*$E179/(((($K179/1000)-S179)*($H179/1000)*R179)+(S179*($H179/1000)*(0.0075+(S179*$G179/2))))</f>
        <v>81.508740748632846</v>
      </c>
      <c r="W179" s="11">
        <f t="shared" si="41"/>
        <v>42.374688577470536</v>
      </c>
    </row>
    <row r="180" spans="1:23">
      <c r="A180" s="1" t="s">
        <v>33</v>
      </c>
      <c r="B180" s="16">
        <v>32</v>
      </c>
      <c r="C180" s="11">
        <v>11.076923076923077</v>
      </c>
      <c r="D180" s="11">
        <v>275.2</v>
      </c>
      <c r="E180" s="11">
        <v>8.3606600000000003E-2</v>
      </c>
      <c r="F180" s="11">
        <v>233</v>
      </c>
      <c r="G180" s="13">
        <v>1.3874127E-2</v>
      </c>
      <c r="H180" s="11">
        <v>718</v>
      </c>
      <c r="I180" s="11">
        <v>1.0124999999999999E-3</v>
      </c>
      <c r="J180" s="11">
        <f>(0.002*(1050^2)/(9.81*(F180^2)*G180))^(1/3)</f>
        <v>0.66825265503149556</v>
      </c>
      <c r="K180" s="11">
        <v>2257</v>
      </c>
      <c r="L180" s="11">
        <v>124.05</v>
      </c>
      <c r="M180" s="11"/>
      <c r="N180" s="11">
        <f t="shared" si="35"/>
        <v>1.3365053100629912E-4</v>
      </c>
      <c r="O180" s="11">
        <f t="shared" si="36"/>
        <v>9.6330768059351857E-3</v>
      </c>
      <c r="P180" s="11">
        <f t="shared" si="37"/>
        <v>3.3412632751574778E-4</v>
      </c>
      <c r="Q180" s="11">
        <f t="shared" si="38"/>
        <v>2.4082692014837963E-2</v>
      </c>
      <c r="R180" s="11">
        <f t="shared" si="39"/>
        <v>9.3555371704409369E-4</v>
      </c>
      <c r="S180" s="11">
        <f t="shared" si="40"/>
        <v>6.7431537641546288E-2</v>
      </c>
      <c r="T180" s="11">
        <f>1.67*$E180/(((($K180/1000)-O180)*($H180/1000)*N180)+(O180*($H180/1000)*(0.0075+(O180*$G180/2))))</f>
        <v>520.98904818865526</v>
      </c>
      <c r="U180" s="11">
        <f>1.67*$E180/(((($K180/1000)-Q180)*($H180/1000)*P180)+(Q180*($H180/1000)*(0.0075+(Q180*$G180/2))))</f>
        <v>208.93613275817572</v>
      </c>
      <c r="V180" s="11">
        <f>1.67*$E180/(((($K180/1000)-S180)*($H180/1000)*R180)+(S180*($H180/1000)*(0.0075+(S180*$G180/2))))</f>
        <v>75.205224365259951</v>
      </c>
      <c r="W180" s="11">
        <f t="shared" si="41"/>
        <v>48.165384029675927</v>
      </c>
    </row>
    <row r="181" spans="1:23">
      <c r="A181" s="1" t="s">
        <v>33</v>
      </c>
      <c r="B181" s="16">
        <v>33</v>
      </c>
      <c r="C181" s="11">
        <v>11.423076923076923</v>
      </c>
      <c r="D181" s="11">
        <v>283.8</v>
      </c>
      <c r="E181" s="11">
        <v>8.3491099999999999E-2</v>
      </c>
      <c r="F181" s="11">
        <v>234</v>
      </c>
      <c r="G181" s="13">
        <v>1.3526224999999999E-2</v>
      </c>
      <c r="H181" s="11">
        <v>696</v>
      </c>
      <c r="I181" s="11">
        <v>1.0124999999999999E-3</v>
      </c>
      <c r="J181" s="11">
        <f>(0.002*(1050^2)/(9.81*(F181^2)*G181))^(1/3)</f>
        <v>0.6720120925927574</v>
      </c>
      <c r="K181" s="11">
        <v>2257</v>
      </c>
      <c r="L181" s="11">
        <v>124.05</v>
      </c>
      <c r="M181" s="11"/>
      <c r="N181" s="11">
        <f t="shared" si="35"/>
        <v>1.3440241851855149E-4</v>
      </c>
      <c r="O181" s="11">
        <f t="shared" si="36"/>
        <v>9.9364322653623972E-3</v>
      </c>
      <c r="P181" s="11">
        <f t="shared" si="37"/>
        <v>3.360060462963787E-4</v>
      </c>
      <c r="Q181" s="11">
        <f t="shared" si="38"/>
        <v>2.4841080663405991E-2</v>
      </c>
      <c r="R181" s="11">
        <f t="shared" si="39"/>
        <v>9.4081692962986031E-4</v>
      </c>
      <c r="S181" s="11">
        <f t="shared" si="40"/>
        <v>6.955502585753677E-2</v>
      </c>
      <c r="T181" s="11">
        <f>1.67*$E181/(((($K181/1000)-O181)*($H181/1000)*N181)+(O181*($H181/1000)*(0.0075+(O181*$G181/2))))</f>
        <v>531.09682319044794</v>
      </c>
      <c r="U181" s="11">
        <f>1.67*$E181/(((($K181/1000)-Q181)*($H181/1000)*P181)+(Q181*($H181/1000)*(0.0075+(Q181*$G181/2))))</f>
        <v>213.00433468538293</v>
      </c>
      <c r="V181" s="11">
        <f>1.67*$E181/(((($K181/1000)-S181)*($H181/1000)*R181)+(S181*($H181/1000)*(0.0075+(S181*$G181/2))))</f>
        <v>76.685488249405097</v>
      </c>
      <c r="W181" s="11">
        <f t="shared" si="41"/>
        <v>49.682161326811986</v>
      </c>
    </row>
    <row r="182" spans="1:23">
      <c r="A182" s="1" t="s">
        <v>33</v>
      </c>
      <c r="B182" s="16">
        <v>34</v>
      </c>
      <c r="C182" s="11">
        <v>11.76923076923077</v>
      </c>
      <c r="D182" s="11">
        <v>292.39999999999998</v>
      </c>
      <c r="E182" s="11">
        <v>8.27349E-2</v>
      </c>
      <c r="F182" s="11">
        <v>234</v>
      </c>
      <c r="G182" s="13">
        <v>1.3328708999999999E-2</v>
      </c>
      <c r="H182" s="11">
        <v>712</v>
      </c>
      <c r="I182" s="11">
        <v>1.0124999999999999E-3</v>
      </c>
      <c r="J182" s="11">
        <f>(0.002*(1050^2)/(9.81*(F182^2)*G182))^(1/3)</f>
        <v>0.67531530910889404</v>
      </c>
      <c r="K182" s="11">
        <v>2251</v>
      </c>
      <c r="L182" s="11">
        <v>124.05</v>
      </c>
      <c r="M182" s="11"/>
      <c r="N182" s="11">
        <f t="shared" si="35"/>
        <v>1.3506306182177883E-4</v>
      </c>
      <c r="O182" s="11">
        <f t="shared" si="36"/>
        <v>1.0133244099018055E-2</v>
      </c>
      <c r="P182" s="11">
        <f t="shared" si="37"/>
        <v>3.3765765455444704E-4</v>
      </c>
      <c r="Q182" s="11">
        <f t="shared" si="38"/>
        <v>2.5333110247545133E-2</v>
      </c>
      <c r="R182" s="11">
        <f t="shared" si="39"/>
        <v>9.4544143275245159E-4</v>
      </c>
      <c r="S182" s="11">
        <f t="shared" si="40"/>
        <v>7.0932708693126373E-2</v>
      </c>
      <c r="T182" s="11">
        <f>1.67*$E182/(((($K182/1000)-O182)*($H182/1000)*N182)+(O182*($H182/1000)*(0.0075+(O182*$G182/2))))</f>
        <v>511.55735035428529</v>
      </c>
      <c r="U182" s="11">
        <f>1.67*$E182/(((($K182/1000)-Q182)*($H182/1000)*P182)+(Q182*($H182/1000)*(0.0075+(Q182*$G182/2))))</f>
        <v>205.17813641840851</v>
      </c>
      <c r="V182" s="11">
        <f>1.67*$E182/(((($K182/1000)-S182)*($H182/1000)*R182)+(S182*($H182/1000)*(0.0075+(S182*$G182/2))))</f>
        <v>73.879267976051395</v>
      </c>
      <c r="W182" s="11">
        <f t="shared" si="41"/>
        <v>50.666220495090265</v>
      </c>
    </row>
    <row r="183" spans="1:23">
      <c r="A183" s="1" t="s">
        <v>33</v>
      </c>
      <c r="B183" s="16">
        <v>35</v>
      </c>
      <c r="C183" s="11">
        <v>12.115384615384617</v>
      </c>
      <c r="D183" s="11">
        <v>301</v>
      </c>
      <c r="E183" s="11">
        <v>8.3616099999999999E-2</v>
      </c>
      <c r="F183" s="11">
        <v>234</v>
      </c>
      <c r="G183" s="13">
        <v>1.3083879E-2</v>
      </c>
      <c r="H183" s="11">
        <v>712</v>
      </c>
      <c r="I183" s="11">
        <v>1.0124999999999999E-3</v>
      </c>
      <c r="J183" s="11">
        <f>(0.002*(1050^2)/(9.81*(F183^2)*G183))^(1/3)</f>
        <v>0.6795015485927427</v>
      </c>
      <c r="K183" s="11">
        <v>2251</v>
      </c>
      <c r="L183" s="11">
        <v>124.05</v>
      </c>
      <c r="M183" s="11"/>
      <c r="N183" s="11">
        <f t="shared" si="35"/>
        <v>1.3590030971854855E-4</v>
      </c>
      <c r="O183" s="11">
        <f t="shared" si="36"/>
        <v>1.0386851614765663E-2</v>
      </c>
      <c r="P183" s="11">
        <f t="shared" si="37"/>
        <v>3.3975077429637137E-4</v>
      </c>
      <c r="Q183" s="11">
        <f t="shared" si="38"/>
        <v>2.5967129036914158E-2</v>
      </c>
      <c r="R183" s="11">
        <f t="shared" si="39"/>
        <v>9.5130216802983972E-4</v>
      </c>
      <c r="S183" s="11">
        <f t="shared" si="40"/>
        <v>7.2707961303359631E-2</v>
      </c>
      <c r="T183" s="11">
        <f>1.67*$E183/(((($K183/1000)-O183)*($H183/1000)*N183)+(O183*($H183/1000)*(0.0075+(O183*$G183/2))))</f>
        <v>511.92468920971584</v>
      </c>
      <c r="U183" s="11">
        <f>1.67*$E183/(((($K183/1000)-Q183)*($H183/1000)*P183)+(Q183*($H183/1000)*(0.0075+(Q183*$G183/2))))</f>
        <v>205.33730685465503</v>
      </c>
      <c r="V183" s="11">
        <f>1.67*$E183/(((($K183/1000)-S183)*($H183/1000)*R183)+(S183*($H183/1000)*(0.0075+(S183*$G183/2))))</f>
        <v>73.949509722413012</v>
      </c>
      <c r="W183" s="11">
        <f t="shared" si="41"/>
        <v>51.93425807382831</v>
      </c>
    </row>
    <row r="184" spans="1:23">
      <c r="A184" s="1" t="s">
        <v>33</v>
      </c>
      <c r="B184" s="16">
        <v>36</v>
      </c>
      <c r="C184" s="11">
        <v>12.461538461538462</v>
      </c>
      <c r="D184" s="11">
        <v>309.59999999999997</v>
      </c>
      <c r="E184" s="11">
        <v>8.3278199999999997E-2</v>
      </c>
      <c r="F184" s="11">
        <v>234</v>
      </c>
      <c r="G184" s="13">
        <v>1.30346855E-2</v>
      </c>
      <c r="H184" s="11">
        <v>786</v>
      </c>
      <c r="I184" s="11">
        <v>1.0124999999999999E-3</v>
      </c>
      <c r="J184" s="11">
        <f>(0.002*(1050^2)/(9.81*(F184^2)*G184))^(1/3)</f>
        <v>0.68035529878175494</v>
      </c>
      <c r="K184" s="11">
        <v>2180</v>
      </c>
      <c r="L184" s="11">
        <v>124.05</v>
      </c>
      <c r="M184" s="11"/>
      <c r="N184" s="11">
        <f t="shared" si="35"/>
        <v>1.36071059756351E-4</v>
      </c>
      <c r="O184" s="11">
        <f t="shared" si="36"/>
        <v>1.0439151735295108E-2</v>
      </c>
      <c r="P184" s="11">
        <f t="shared" si="37"/>
        <v>3.4017764939087749E-4</v>
      </c>
      <c r="Q184" s="11">
        <f t="shared" si="38"/>
        <v>2.6097879338237772E-2</v>
      </c>
      <c r="R184" s="11">
        <f t="shared" si="39"/>
        <v>9.5249741829445686E-4</v>
      </c>
      <c r="S184" s="11">
        <f t="shared" si="40"/>
        <v>7.3074062147065758E-2</v>
      </c>
      <c r="T184" s="11">
        <f>1.67*$E184/(((($K184/1000)-O184)*($H184/1000)*N184)+(O184*($H184/1000)*(0.0075+(O184*$G184/2))))</f>
        <v>472.82476538527834</v>
      </c>
      <c r="U184" s="11">
        <f>1.67*$E184/(((($K184/1000)-Q184)*($H184/1000)*P184)+(Q184*($H184/1000)*(0.0075+(Q184*$G184/2))))</f>
        <v>189.66987108024577</v>
      </c>
      <c r="V184" s="11">
        <f>1.67*$E184/(((($K184/1000)-S184)*($H184/1000)*R184)+(S184*($H184/1000)*(0.0075+(S184*$G184/2))))</f>
        <v>68.324437442194522</v>
      </c>
      <c r="W184" s="11">
        <f t="shared" si="41"/>
        <v>52.195758676475542</v>
      </c>
    </row>
    <row r="185" spans="1:23">
      <c r="A185" s="1" t="s">
        <v>33</v>
      </c>
      <c r="B185" s="16">
        <v>37</v>
      </c>
      <c r="C185" s="11">
        <v>12.807692307692308</v>
      </c>
      <c r="D185" s="11">
        <v>318.2</v>
      </c>
      <c r="E185" s="11">
        <v>8.3074300000000004E-2</v>
      </c>
      <c r="F185" s="11">
        <v>234</v>
      </c>
      <c r="G185" s="13">
        <v>1.2783602999999999E-2</v>
      </c>
      <c r="H185" s="11">
        <v>767</v>
      </c>
      <c r="I185" s="11">
        <v>1.0124999999999999E-3</v>
      </c>
      <c r="J185" s="11">
        <f>(0.002*(1050^2)/(9.81*(F185^2)*G185))^(1/3)</f>
        <v>0.68478073249528315</v>
      </c>
      <c r="K185" s="11">
        <v>2215</v>
      </c>
      <c r="L185" s="11">
        <v>124.05</v>
      </c>
      <c r="M185" s="11">
        <v>181.94</v>
      </c>
      <c r="N185" s="11">
        <f t="shared" si="35"/>
        <v>1.3695614649905663E-4</v>
      </c>
      <c r="O185" s="11">
        <f t="shared" si="36"/>
        <v>1.0713423007508653E-2</v>
      </c>
      <c r="P185" s="11">
        <f t="shared" si="37"/>
        <v>3.4239036624764157E-4</v>
      </c>
      <c r="Q185" s="11">
        <f t="shared" si="38"/>
        <v>2.6783557518771633E-2</v>
      </c>
      <c r="R185" s="11">
        <f t="shared" si="39"/>
        <v>9.5869302549339628E-4</v>
      </c>
      <c r="S185" s="11">
        <f t="shared" si="40"/>
        <v>7.4993961052560565E-2</v>
      </c>
      <c r="T185" s="11">
        <f>1.67*$E185/(((($K185/1000)-O185)*($H185/1000)*N185)+(O185*($H185/1000)*(0.0075+(O185*$G185/2))))</f>
        <v>472.29949744035628</v>
      </c>
      <c r="U185" s="11">
        <f>1.67*$E185/(((($K185/1000)-Q185)*($H185/1000)*P185)+(Q185*($H185/1000)*(0.0075+(Q185*$G185/2))))</f>
        <v>189.46421126032649</v>
      </c>
      <c r="V185" s="11">
        <f>1.67*$E185/(((($K185/1000)-S185)*($H185/1000)*R185)+(S185*($H185/1000)*(0.0075+(S185*$G185/2))))</f>
        <v>68.255870840425331</v>
      </c>
      <c r="W185" s="11">
        <f t="shared" si="41"/>
        <v>53.567115037543267</v>
      </c>
    </row>
    <row r="186" spans="1:23">
      <c r="A186" s="1" t="s">
        <v>33</v>
      </c>
      <c r="B186" s="16">
        <v>38</v>
      </c>
      <c r="C186" s="11">
        <v>13.153846153846153</v>
      </c>
      <c r="D186" s="11">
        <v>326.8</v>
      </c>
      <c r="E186" s="11">
        <v>8.2850300000000002E-2</v>
      </c>
      <c r="F186" s="11">
        <v>231</v>
      </c>
      <c r="G186" s="13">
        <v>1.2153506999999999E-2</v>
      </c>
      <c r="H186" s="11">
        <v>763</v>
      </c>
      <c r="I186" s="11">
        <v>1.0124999999999999E-3</v>
      </c>
      <c r="J186" s="11">
        <f>(0.002*(1050^2)/(9.81*(F186^2)*G186))^(1/3)</f>
        <v>0.70243261836677051</v>
      </c>
      <c r="K186" s="11">
        <v>2306</v>
      </c>
      <c r="L186" s="11">
        <v>124.05</v>
      </c>
      <c r="M186" s="11">
        <v>190.20999999999998</v>
      </c>
      <c r="N186" s="11">
        <f t="shared" si="35"/>
        <v>1.4048652367335411E-4</v>
      </c>
      <c r="O186" s="11">
        <f t="shared" si="36"/>
        <v>1.1559340334716072E-2</v>
      </c>
      <c r="P186" s="11">
        <f t="shared" si="37"/>
        <v>3.5121630918338528E-4</v>
      </c>
      <c r="Q186" s="11">
        <f t="shared" si="38"/>
        <v>2.8898350836790179E-2</v>
      </c>
      <c r="R186" s="11">
        <f t="shared" si="39"/>
        <v>9.8340566571347861E-4</v>
      </c>
      <c r="S186" s="11">
        <f t="shared" si="40"/>
        <v>8.0915382343012487E-2</v>
      </c>
      <c r="T186" s="11">
        <f>1.67*$E186/(((($K186/1000)-O186)*($H186/1000)*N186)+(O186*($H186/1000)*(0.0075+(O186*$G186/2))))</f>
        <v>442.45220766094417</v>
      </c>
      <c r="U186" s="11">
        <f>1.67*$E186/(((($K186/1000)-Q186)*($H186/1000)*P186)+(Q186*($H186/1000)*(0.0075+(Q186*$G186/2))))</f>
        <v>177.5083900472705</v>
      </c>
      <c r="V186" s="11">
        <f>1.67*$E186/(((($K186/1000)-S186)*($H186/1000)*R186)+(S186*($H186/1000)*(0.0075+(S186*$G186/2))))</f>
        <v>63.967838783341861</v>
      </c>
      <c r="W186" s="11">
        <f t="shared" si="41"/>
        <v>57.796701673580358</v>
      </c>
    </row>
    <row r="187" spans="1:23">
      <c r="A187" s="1" t="s">
        <v>33</v>
      </c>
      <c r="B187" s="16">
        <v>39</v>
      </c>
      <c r="C187" s="11">
        <v>13.5</v>
      </c>
      <c r="D187" s="11">
        <v>335.4</v>
      </c>
      <c r="E187" s="11">
        <v>8.2448999999999995E-2</v>
      </c>
      <c r="F187" s="11">
        <v>234</v>
      </c>
      <c r="G187" s="13">
        <v>1.1228459999999999E-2</v>
      </c>
      <c r="H187" s="11">
        <v>782</v>
      </c>
      <c r="I187" s="11">
        <v>1.0124999999999999E-3</v>
      </c>
      <c r="J187" s="11">
        <f>(0.002*(1050^2)/(9.81*(F187^2)*G187))^(1/3)</f>
        <v>0.71503816885519567</v>
      </c>
      <c r="K187" s="11">
        <v>2384</v>
      </c>
      <c r="L187" s="11">
        <v>124.05</v>
      </c>
      <c r="M187" s="11">
        <v>198.47999999999996</v>
      </c>
      <c r="N187" s="11">
        <f t="shared" ref="N187:N218" si="42">0.2*J187/1000</f>
        <v>1.4300763377103916E-4</v>
      </c>
      <c r="O187" s="11">
        <f t="shared" ref="O187:O218" si="43">N187/G187</f>
        <v>1.2736175198650498E-2</v>
      </c>
      <c r="P187" s="11">
        <f t="shared" ref="P187:P218" si="44">0.5*J187/1000</f>
        <v>3.5751908442759782E-4</v>
      </c>
      <c r="Q187" s="11">
        <f t="shared" ref="Q187:Q218" si="45">P187/G187</f>
        <v>3.1840437996626239E-2</v>
      </c>
      <c r="R187" s="11">
        <f t="shared" ref="R187:R218" si="46">1.4*J187/1000</f>
        <v>1.0010534363972738E-3</v>
      </c>
      <c r="S187" s="11">
        <f t="shared" ref="S187:S218" si="47">R187/G187</f>
        <v>8.9153226390553453E-2</v>
      </c>
      <c r="T187" s="11">
        <f>1.67*$E187/(((($K187/1000)-O187)*($H187/1000)*N187)+(O187*($H187/1000)*(0.0075+(O187*$G187/2))))</f>
        <v>404.26508879058707</v>
      </c>
      <c r="U187" s="11">
        <f>1.67*$E187/(((($K187/1000)-Q187)*($H187/1000)*P187)+(Q187*($H187/1000)*(0.0075+(Q187*$G187/2))))</f>
        <v>162.21480508364249</v>
      </c>
      <c r="V187" s="11">
        <f>1.67*$E187/(((($K187/1000)-S187)*($H187/1000)*R187)+(S187*($H187/1000)*(0.0075+(S187*$G187/2))))</f>
        <v>58.485894817415435</v>
      </c>
      <c r="W187" s="11">
        <f t="shared" si="41"/>
        <v>63.680875993252478</v>
      </c>
    </row>
    <row r="188" spans="1:23">
      <c r="A188" s="1" t="s">
        <v>33</v>
      </c>
      <c r="B188" s="16">
        <v>40</v>
      </c>
      <c r="C188" s="11">
        <v>13.846153846153847</v>
      </c>
      <c r="D188" s="11">
        <v>344</v>
      </c>
      <c r="E188" s="11">
        <v>8.2420300000000002E-2</v>
      </c>
      <c r="F188" s="11">
        <v>235</v>
      </c>
      <c r="G188" s="13">
        <v>1.0366973999999999E-2</v>
      </c>
      <c r="H188" s="11">
        <v>650</v>
      </c>
      <c r="I188" s="11">
        <v>1.0124999999999999E-3</v>
      </c>
      <c r="J188" s="11">
        <f>(0.002*(1050^2)/(9.81*(F188^2)*G188))^(1/3)</f>
        <v>0.73223522540423835</v>
      </c>
      <c r="K188" s="11">
        <v>3393</v>
      </c>
      <c r="L188" s="11">
        <v>124.05</v>
      </c>
      <c r="M188" s="11">
        <v>206.74999999999994</v>
      </c>
      <c r="N188" s="11">
        <f t="shared" si="42"/>
        <v>1.4644704508084768E-4</v>
      </c>
      <c r="O188" s="11">
        <f t="shared" si="43"/>
        <v>1.4126305813137728E-2</v>
      </c>
      <c r="P188" s="11">
        <f t="shared" si="44"/>
        <v>3.6611761270211919E-4</v>
      </c>
      <c r="Q188" s="11">
        <f t="shared" si="45"/>
        <v>3.5315764532844317E-2</v>
      </c>
      <c r="R188" s="11">
        <f t="shared" si="46"/>
        <v>1.0251293155659335E-3</v>
      </c>
      <c r="S188" s="11">
        <f t="shared" si="47"/>
        <v>9.8884140691964065E-2</v>
      </c>
      <c r="T188" s="11">
        <f>1.67*$E188/(((($K188/1000)-O188)*($H188/1000)*N188)+(O188*($H188/1000)*(0.0075+(O188*$G188/2))))</f>
        <v>351.86780894478528</v>
      </c>
      <c r="U188" s="11">
        <f>1.67*$E188/(((($K188/1000)-Q188)*($H188/1000)*P188)+(Q188*($H188/1000)*(0.0075+(Q188*$G188/2))))</f>
        <v>141.11093252342431</v>
      </c>
      <c r="V188" s="11">
        <f>1.67*$E188/(((($K188/1000)-S188)*($H188/1000)*R188)+(S188*($H188/1000)*(0.0075+(S188*$G188/2))))</f>
        <v>50.790618646656199</v>
      </c>
      <c r="W188" s="11">
        <f t="shared" si="41"/>
        <v>70.631529065688639</v>
      </c>
    </row>
    <row r="189" spans="1:23">
      <c r="A189" s="1" t="s">
        <v>33</v>
      </c>
      <c r="B189" s="16">
        <v>41</v>
      </c>
      <c r="C189" s="11">
        <v>14.192307692307692</v>
      </c>
      <c r="D189" s="11">
        <v>352.59999999999997</v>
      </c>
      <c r="E189" s="11">
        <v>8.2059900000000005E-2</v>
      </c>
      <c r="F189" s="11">
        <v>235</v>
      </c>
      <c r="G189" s="13">
        <v>9.6260879999999997E-3</v>
      </c>
      <c r="H189" s="11">
        <v>799</v>
      </c>
      <c r="I189" s="11">
        <v>1.0124999999999999E-3</v>
      </c>
      <c r="J189" s="11">
        <f>(0.002*(1050^2)/(9.81*(F189^2)*G189))^(1/3)</f>
        <v>0.75055872541434998</v>
      </c>
      <c r="K189" s="11">
        <v>2894</v>
      </c>
      <c r="L189" s="11">
        <v>124.05</v>
      </c>
      <c r="M189" s="11"/>
      <c r="N189" s="11">
        <f t="shared" si="42"/>
        <v>1.5011174508286999E-4</v>
      </c>
      <c r="O189" s="11">
        <f t="shared" si="43"/>
        <v>1.5594262703901107E-2</v>
      </c>
      <c r="P189" s="11">
        <f t="shared" si="44"/>
        <v>3.7527936270717501E-4</v>
      </c>
      <c r="Q189" s="11">
        <f t="shared" si="45"/>
        <v>3.8985656759752768E-2</v>
      </c>
      <c r="R189" s="11">
        <f t="shared" si="46"/>
        <v>1.0507822155800899E-3</v>
      </c>
      <c r="S189" s="11">
        <f t="shared" si="47"/>
        <v>0.10915983892730774</v>
      </c>
      <c r="T189" s="11">
        <f>1.67*$E189/(((($K189/1000)-O189)*($H189/1000)*N189)+(O189*($H189/1000)*(0.0075+(O189*$G189/2))))</f>
        <v>311.72544913679639</v>
      </c>
      <c r="U189" s="11">
        <f>1.67*$E189/(((($K189/1000)-Q189)*($H189/1000)*P189)+(Q189*($H189/1000)*(0.0075+(Q189*$G189/2))))</f>
        <v>125.08932642673219</v>
      </c>
      <c r="V189" s="11">
        <f>1.67*$E189/(((($K189/1000)-S189)*($H189/1000)*R189)+(S189*($H189/1000)*(0.0075+(S189*$G189/2))))</f>
        <v>45.10794569949001</v>
      </c>
      <c r="W189" s="11">
        <f t="shared" si="41"/>
        <v>77.971313519505543</v>
      </c>
    </row>
    <row r="190" spans="1:23">
      <c r="A190" s="1" t="s">
        <v>33</v>
      </c>
      <c r="B190" s="16">
        <v>42</v>
      </c>
      <c r="C190" s="11">
        <v>14.538461538461538</v>
      </c>
      <c r="D190" s="11">
        <v>361.2</v>
      </c>
      <c r="E190" s="11">
        <v>8.1678600000000004E-2</v>
      </c>
      <c r="F190" s="11">
        <v>236</v>
      </c>
      <c r="G190" s="13">
        <v>8.8063120000000002E-3</v>
      </c>
      <c r="H190" s="11">
        <v>635</v>
      </c>
      <c r="I190" s="11">
        <v>1.0124999999999999E-3</v>
      </c>
      <c r="J190" s="11">
        <f>(0.002*(1050^2)/(9.81*(F190^2)*G190))^(1/3)</f>
        <v>0.7709753701293709</v>
      </c>
      <c r="K190" s="11">
        <v>3093</v>
      </c>
      <c r="L190" s="11">
        <v>124.05</v>
      </c>
      <c r="M190" s="11"/>
      <c r="N190" s="11">
        <f t="shared" si="42"/>
        <v>1.5419507402587417E-4</v>
      </c>
      <c r="O190" s="11">
        <f t="shared" si="43"/>
        <v>1.7509608338413876E-2</v>
      </c>
      <c r="P190" s="11">
        <f t="shared" si="44"/>
        <v>3.8548768506468543E-4</v>
      </c>
      <c r="Q190" s="11">
        <f t="shared" si="45"/>
        <v>4.3774020846034691E-2</v>
      </c>
      <c r="R190" s="11">
        <f t="shared" si="46"/>
        <v>1.0793655181811192E-3</v>
      </c>
      <c r="S190" s="11">
        <f t="shared" si="47"/>
        <v>0.12256725836889712</v>
      </c>
      <c r="T190" s="11">
        <f>1.67*$E190/(((($K190/1000)-O190)*($H190/1000)*N190)+(O190*($H190/1000)*(0.0075+(O190*$G190/2))))</f>
        <v>353.94493157345568</v>
      </c>
      <c r="U190" s="11">
        <f>1.67*$E190/(((($K190/1000)-Q190)*($H190/1000)*P190)+(Q190*($H190/1000)*(0.0075+(Q190*$G190/2))))</f>
        <v>142.05193078705457</v>
      </c>
      <c r="V190" s="11">
        <f>1.67*$E190/(((($K190/1000)-S190)*($H190/1000)*R190)+(S190*($H190/1000)*(0.0075+(S190*$G190/2))))</f>
        <v>51.247513699442578</v>
      </c>
      <c r="W190" s="11">
        <f t="shared" si="41"/>
        <v>87.548041692069376</v>
      </c>
    </row>
    <row r="191" spans="1:23">
      <c r="A191" s="1" t="s">
        <v>33</v>
      </c>
      <c r="B191" s="16">
        <v>43</v>
      </c>
      <c r="C191" s="11">
        <v>14.884615384615383</v>
      </c>
      <c r="D191" s="11">
        <v>369.8</v>
      </c>
      <c r="E191" s="11">
        <v>8.13329E-2</v>
      </c>
      <c r="F191" s="11">
        <v>236</v>
      </c>
      <c r="G191" s="13">
        <v>7.9070289999999994E-3</v>
      </c>
      <c r="H191" s="11">
        <v>650</v>
      </c>
      <c r="I191" s="11">
        <v>1.0124999999999999E-3</v>
      </c>
      <c r="J191" s="11">
        <f>(0.002*(1050^2)/(9.81*(F191^2)*G191))^(1/3)</f>
        <v>0.79916063436478157</v>
      </c>
      <c r="K191" s="11">
        <v>3334</v>
      </c>
      <c r="L191" s="11">
        <v>124.05</v>
      </c>
      <c r="M191" s="11">
        <v>231.55999999999995</v>
      </c>
      <c r="N191" s="11">
        <f t="shared" si="42"/>
        <v>1.5983212687295634E-4</v>
      </c>
      <c r="O191" s="11">
        <f t="shared" si="43"/>
        <v>2.0213929514227954E-2</v>
      </c>
      <c r="P191" s="11">
        <f t="shared" si="44"/>
        <v>3.9958031718239078E-4</v>
      </c>
      <c r="Q191" s="11">
        <f t="shared" si="45"/>
        <v>5.053482378556988E-2</v>
      </c>
      <c r="R191" s="11">
        <f t="shared" si="46"/>
        <v>1.1188248881106942E-3</v>
      </c>
      <c r="S191" s="11">
        <f t="shared" si="47"/>
        <v>0.14149750659959565</v>
      </c>
      <c r="T191" s="11">
        <f>1.67*$E191/(((($K191/1000)-O191)*($H191/1000)*N191)+(O191*($H191/1000)*(0.0075+(O191*$G191/2))))</f>
        <v>306.0072687978452</v>
      </c>
      <c r="U191" s="11">
        <f>1.67*$E191/(((($K191/1000)-Q191)*($H191/1000)*P191)+(Q191*($H191/1000)*(0.0075+(Q191*$G191/2))))</f>
        <v>122.83879460834324</v>
      </c>
      <c r="V191" s="11">
        <f>1.67*$E191/(((($K191/1000)-S191)*($H191/1000)*R191)+(S191*($H191/1000)*(0.0075+(S191*$G191/2))))</f>
        <v>44.344744210027649</v>
      </c>
      <c r="W191" s="11">
        <f t="shared" si="41"/>
        <v>101.06964757113975</v>
      </c>
    </row>
    <row r="192" spans="1:23">
      <c r="A192" s="1" t="s">
        <v>33</v>
      </c>
      <c r="B192" s="16">
        <v>44</v>
      </c>
      <c r="C192" s="11">
        <v>15.23076923076923</v>
      </c>
      <c r="D192" s="11">
        <v>378.4</v>
      </c>
      <c r="E192" s="11">
        <v>8.2736599999999993E-2</v>
      </c>
      <c r="F192" s="11">
        <v>259</v>
      </c>
      <c r="G192" s="13">
        <v>7.1426494999999998E-3</v>
      </c>
      <c r="H192" s="11">
        <v>561</v>
      </c>
      <c r="I192" s="11">
        <v>1.0124999999999999E-3</v>
      </c>
      <c r="J192" s="11">
        <f>(0.002*(1050^2)/(9.81*(F192^2)*G192))^(1/3)</f>
        <v>0.77701053354439686</v>
      </c>
      <c r="K192" s="11">
        <v>3493</v>
      </c>
      <c r="L192" s="11">
        <v>124.05</v>
      </c>
      <c r="M192" s="11">
        <v>239.82999999999998</v>
      </c>
      <c r="N192" s="11">
        <f t="shared" si="42"/>
        <v>1.5540210670887938E-4</v>
      </c>
      <c r="O192" s="11">
        <f t="shared" si="43"/>
        <v>2.1756927413123014E-2</v>
      </c>
      <c r="P192" s="11">
        <f t="shared" si="44"/>
        <v>3.8850526677219844E-4</v>
      </c>
      <c r="Q192" s="11">
        <f t="shared" si="45"/>
        <v>5.4392318532807529E-2</v>
      </c>
      <c r="R192" s="11">
        <f t="shared" si="46"/>
        <v>1.0878147469621554E-3</v>
      </c>
      <c r="S192" s="11">
        <f t="shared" si="47"/>
        <v>0.15229849189186107</v>
      </c>
      <c r="T192" s="11">
        <f>1.67*$E192/(((($K192/1000)-O192)*($H192/1000)*N192)+(O192*($H192/1000)*(0.0075+(O192*$G192/2))))</f>
        <v>349.69538840197583</v>
      </c>
      <c r="U192" s="11">
        <f>1.67*$E192/(((($K192/1000)-Q192)*($H192/1000)*P192)+(Q192*($H192/1000)*(0.0075+(Q192*$G192/2))))</f>
        <v>140.38359665249914</v>
      </c>
      <c r="V192" s="11">
        <f>1.67*$E192/(((($K192/1000)-S192)*($H192/1000)*R192)+(S192*($H192/1000)*(0.0075+(S192*$G192/2))))</f>
        <v>50.686456176472461</v>
      </c>
      <c r="W192" s="11">
        <f t="shared" si="41"/>
        <v>108.78463706561506</v>
      </c>
    </row>
    <row r="193" spans="1:23">
      <c r="A193" s="1" t="s">
        <v>33</v>
      </c>
      <c r="B193" s="16">
        <v>45</v>
      </c>
      <c r="C193" s="11">
        <v>15.576923076923077</v>
      </c>
      <c r="D193" s="11">
        <v>387</v>
      </c>
      <c r="E193" s="11">
        <v>8.2584400000000002E-2</v>
      </c>
      <c r="F193" s="11">
        <v>259</v>
      </c>
      <c r="G193" s="13">
        <v>6.6751839999999998E-3</v>
      </c>
      <c r="H193" s="11">
        <v>613</v>
      </c>
      <c r="I193" s="11">
        <v>1.0124999999999999E-3</v>
      </c>
      <c r="J193" s="11">
        <f>(0.002*(1050^2)/(9.81*(F193^2)*G193))^(1/3)</f>
        <v>0.79474097646262731</v>
      </c>
      <c r="K193" s="11">
        <v>3808</v>
      </c>
      <c r="L193" s="11">
        <v>124.05</v>
      </c>
      <c r="M193" s="11">
        <v>248.09999999999997</v>
      </c>
      <c r="N193" s="11">
        <f t="shared" si="42"/>
        <v>1.5894819529252546E-4</v>
      </c>
      <c r="O193" s="11">
        <f t="shared" si="43"/>
        <v>2.3811807328835501E-2</v>
      </c>
      <c r="P193" s="11">
        <f t="shared" si="44"/>
        <v>3.9737048823131364E-4</v>
      </c>
      <c r="Q193" s="11">
        <f t="shared" si="45"/>
        <v>5.9529518322088748E-2</v>
      </c>
      <c r="R193" s="11">
        <f t="shared" si="46"/>
        <v>1.1126373670476781E-3</v>
      </c>
      <c r="S193" s="11">
        <f t="shared" si="47"/>
        <v>0.16668265130184848</v>
      </c>
      <c r="T193" s="11">
        <f>1.67*$E193/(((($K193/1000)-O193)*($H193/1000)*N193)+(O193*($H193/1000)*(0.0075+(O193*$G193/2))))</f>
        <v>287.71562288934149</v>
      </c>
      <c r="U193" s="11">
        <f>1.67*$E193/(((($K193/1000)-Q193)*($H193/1000)*P193)+(Q193*($H193/1000)*(0.0075+(Q193*$G193/2))))</f>
        <v>115.50554590137101</v>
      </c>
      <c r="V193" s="11">
        <f>1.67*$E193/(((($K193/1000)-S193)*($H193/1000)*R193)+(S193*($H193/1000)*(0.0075+(S193*$G193/2))))</f>
        <v>41.707846548006025</v>
      </c>
      <c r="W193" s="11">
        <f t="shared" si="41"/>
        <v>119.0590366441775</v>
      </c>
    </row>
    <row r="194" spans="1:23">
      <c r="A194" s="1" t="s">
        <v>33</v>
      </c>
      <c r="B194" s="16">
        <v>46</v>
      </c>
      <c r="C194" s="11">
        <v>15.923076923076923</v>
      </c>
      <c r="D194" s="11">
        <v>395.59999999999997</v>
      </c>
      <c r="E194" s="11">
        <v>8.2366499999999995E-2</v>
      </c>
      <c r="F194" s="11">
        <v>259</v>
      </c>
      <c r="G194" s="13">
        <v>6.3245059999999997E-3</v>
      </c>
      <c r="H194" s="11">
        <v>585</v>
      </c>
      <c r="I194" s="11">
        <v>1.0124999999999999E-3</v>
      </c>
      <c r="J194" s="11">
        <f>(0.002*(1050^2)/(9.81*(F194^2)*G194))^(1/3)</f>
        <v>0.80916635474496079</v>
      </c>
      <c r="K194" s="11">
        <v>3877</v>
      </c>
      <c r="L194" s="11">
        <v>124.05</v>
      </c>
      <c r="M194" s="11">
        <v>256.36999999999995</v>
      </c>
      <c r="N194" s="11">
        <f t="shared" si="42"/>
        <v>1.6183327094899217E-4</v>
      </c>
      <c r="O194" s="11">
        <f t="shared" si="43"/>
        <v>2.558828641304035E-2</v>
      </c>
      <c r="P194" s="11">
        <f t="shared" si="44"/>
        <v>4.0458317737248039E-4</v>
      </c>
      <c r="Q194" s="11">
        <f t="shared" si="45"/>
        <v>6.3970716032600877E-2</v>
      </c>
      <c r="R194" s="11">
        <f t="shared" si="46"/>
        <v>1.1328328966429451E-3</v>
      </c>
      <c r="S194" s="11">
        <f t="shared" si="47"/>
        <v>0.17911800489128243</v>
      </c>
      <c r="T194" s="11">
        <f>1.67*$E194/(((($K194/1000)-O194)*($H194/1000)*N194)+(O194*($H194/1000)*(0.0075+(O194*$G194/2))))</f>
        <v>287.70411482101412</v>
      </c>
      <c r="U194" s="11">
        <f>1.67*$E194/(((($K194/1000)-Q194)*($H194/1000)*P194)+(Q194*($H194/1000)*(0.0075+(Q194*$G194/2))))</f>
        <v>115.52064615507128</v>
      </c>
      <c r="V194" s="11">
        <f>1.67*$E194/(((($K194/1000)-S194)*($H194/1000)*R194)+(S194*($H194/1000)*(0.0075+(S194*$G194/2))))</f>
        <v>41.734991159066048</v>
      </c>
      <c r="W194" s="11">
        <f t="shared" si="41"/>
        <v>127.94143206520175</v>
      </c>
    </row>
    <row r="195" spans="1:23">
      <c r="A195" s="1" t="s">
        <v>33</v>
      </c>
      <c r="B195" s="16">
        <v>47</v>
      </c>
      <c r="C195" s="11">
        <v>16.26923076923077</v>
      </c>
      <c r="D195" s="11">
        <v>404.2</v>
      </c>
      <c r="E195" s="11">
        <v>8.1740999999999994E-2</v>
      </c>
      <c r="F195" s="11">
        <v>259</v>
      </c>
      <c r="G195" s="13">
        <v>6.1695370000000001E-3</v>
      </c>
      <c r="H195" s="11">
        <v>610</v>
      </c>
      <c r="I195" s="11">
        <v>1.0124999999999999E-3</v>
      </c>
      <c r="J195" s="11">
        <f>(0.002*(1050^2)/(9.81*(F195^2)*G195))^(1/3)</f>
        <v>0.81588540012934974</v>
      </c>
      <c r="K195" s="11">
        <v>3888</v>
      </c>
      <c r="L195" s="11">
        <v>124.05</v>
      </c>
      <c r="M195" s="11"/>
      <c r="N195" s="11">
        <f t="shared" si="42"/>
        <v>1.6317708002586994E-4</v>
      </c>
      <c r="O195" s="11">
        <f t="shared" si="43"/>
        <v>2.6448837250813137E-2</v>
      </c>
      <c r="P195" s="11">
        <f t="shared" si="44"/>
        <v>4.0794270006467485E-4</v>
      </c>
      <c r="Q195" s="11">
        <f t="shared" si="45"/>
        <v>6.6122093127032849E-2</v>
      </c>
      <c r="R195" s="11">
        <f t="shared" si="46"/>
        <v>1.1422395601810894E-3</v>
      </c>
      <c r="S195" s="11">
        <f t="shared" si="47"/>
        <v>0.18514186075569194</v>
      </c>
      <c r="T195" s="11">
        <f>1.67*$E195/(((($K195/1000)-O195)*($H195/1000)*N195)+(O195*($H195/1000)*(0.0075+(O195*$G195/2))))</f>
        <v>269.40974451862201</v>
      </c>
      <c r="U195" s="11">
        <f>1.67*$E195/(((($K195/1000)-Q195)*($H195/1000)*P195)+(Q195*($H195/1000)*(0.0075+(Q195*$G195/2))))</f>
        <v>108.18548042936739</v>
      </c>
      <c r="V195" s="11">
        <f>1.67*$E195/(((($K195/1000)-S195)*($H195/1000)*R195)+(S195*($H195/1000)*(0.0075+(S195*$G195/2))))</f>
        <v>39.096519494766525</v>
      </c>
      <c r="W195" s="11">
        <f t="shared" si="41"/>
        <v>132.24418625406571</v>
      </c>
    </row>
    <row r="196" spans="1:23">
      <c r="A196" s="1" t="s">
        <v>33</v>
      </c>
      <c r="B196" s="16">
        <v>48</v>
      </c>
      <c r="C196" s="11">
        <v>16.615384615384617</v>
      </c>
      <c r="D196" s="11">
        <v>412.79999999999995</v>
      </c>
      <c r="E196" s="11">
        <v>8.1887600000000005E-2</v>
      </c>
      <c r="F196" s="11">
        <v>259</v>
      </c>
      <c r="G196" s="13">
        <v>6.1303870000000002E-3</v>
      </c>
      <c r="H196" s="11">
        <v>614</v>
      </c>
      <c r="I196" s="11">
        <v>1.0124999999999999E-3</v>
      </c>
      <c r="J196" s="11">
        <f>(0.002*(1050^2)/(9.81*(F196^2)*G196))^(1/3)</f>
        <v>0.81761852386238787</v>
      </c>
      <c r="K196" s="11">
        <v>3860</v>
      </c>
      <c r="L196" s="11">
        <v>124.05</v>
      </c>
      <c r="M196" s="11"/>
      <c r="N196" s="11">
        <f t="shared" si="42"/>
        <v>1.6352370477247757E-4</v>
      </c>
      <c r="O196" s="11">
        <f t="shared" si="43"/>
        <v>2.6674287409991827E-2</v>
      </c>
      <c r="P196" s="11">
        <f t="shared" si="44"/>
        <v>4.0880926193119396E-4</v>
      </c>
      <c r="Q196" s="11">
        <f t="shared" si="45"/>
        <v>6.6685718524979579E-2</v>
      </c>
      <c r="R196" s="11">
        <f t="shared" si="46"/>
        <v>1.144665933407343E-3</v>
      </c>
      <c r="S196" s="11">
        <f t="shared" si="47"/>
        <v>0.18672001186994278</v>
      </c>
      <c r="T196" s="11">
        <f>1.67*$E196/(((($K196/1000)-O196)*($H196/1000)*N196)+(O196*($H196/1000)*(0.0075+(O196*$G196/2))))</f>
        <v>268.6401987173067</v>
      </c>
      <c r="U196" s="11">
        <f>1.67*$E196/(((($K196/1000)-Q196)*($H196/1000)*P196)+(Q196*($H196/1000)*(0.0075+(Q196*$G196/2))))</f>
        <v>107.88176375753885</v>
      </c>
      <c r="V196" s="11">
        <f>1.67*$E196/(((($K196/1000)-S196)*($H196/1000)*R196)+(S196*($H196/1000)*(0.0075+(S196*$G196/2))))</f>
        <v>38.992605711492878</v>
      </c>
      <c r="W196" s="11">
        <f t="shared" ref="W196:W234" si="48">J196/G196</f>
        <v>133.37143704995913</v>
      </c>
    </row>
    <row r="197" spans="1:23">
      <c r="A197" s="1" t="s">
        <v>33</v>
      </c>
      <c r="B197" s="16">
        <v>49</v>
      </c>
      <c r="C197" s="11">
        <v>16.96153846153846</v>
      </c>
      <c r="D197" s="11">
        <v>421.4</v>
      </c>
      <c r="E197" s="11">
        <v>8.2209400000000002E-2</v>
      </c>
      <c r="F197" s="11">
        <v>259</v>
      </c>
      <c r="G197" s="13">
        <v>6.0742395000000001E-3</v>
      </c>
      <c r="H197" s="11">
        <v>607</v>
      </c>
      <c r="I197" s="11">
        <v>1.0124999999999999E-3</v>
      </c>
      <c r="J197" s="11">
        <f>(0.002*(1050^2)/(9.81*(F197^2)*G197))^(1/3)</f>
        <v>0.82013003220208658</v>
      </c>
      <c r="K197" s="11">
        <v>3940</v>
      </c>
      <c r="L197" s="11">
        <v>124.05</v>
      </c>
      <c r="M197" s="11"/>
      <c r="N197" s="11">
        <f t="shared" si="42"/>
        <v>1.6402600644041732E-4</v>
      </c>
      <c r="O197" s="11">
        <f t="shared" si="43"/>
        <v>2.7003546113125325E-2</v>
      </c>
      <c r="P197" s="11">
        <f t="shared" si="44"/>
        <v>4.1006501610104328E-4</v>
      </c>
      <c r="Q197" s="11">
        <f t="shared" si="45"/>
        <v>6.7508865282813316E-2</v>
      </c>
      <c r="R197" s="11">
        <f t="shared" si="46"/>
        <v>1.1481820450829213E-3</v>
      </c>
      <c r="S197" s="11">
        <f t="shared" si="47"/>
        <v>0.18902482279187729</v>
      </c>
      <c r="T197" s="11">
        <f>1.67*$E197/(((($K197/1000)-O197)*($H197/1000)*N197)+(O197*($H197/1000)*(0.0075+(O197*$G197/2))))</f>
        <v>267.16780182556391</v>
      </c>
      <c r="U197" s="11">
        <f>1.67*$E197/(((($K197/1000)-Q197)*($H197/1000)*P197)+(Q197*($H197/1000)*(0.0075+(Q197*$G197/2))))</f>
        <v>107.28811992748791</v>
      </c>
      <c r="V197" s="11">
        <f>1.67*$E197/(((($K197/1000)-S197)*($H197/1000)*R197)+(S197*($H197/1000)*(0.0075+(S197*$G197/2))))</f>
        <v>38.775449171008894</v>
      </c>
      <c r="W197" s="11">
        <f t="shared" si="48"/>
        <v>135.01773056562661</v>
      </c>
    </row>
    <row r="198" spans="1:23">
      <c r="A198" s="1" t="s">
        <v>33</v>
      </c>
      <c r="B198" s="16">
        <v>50</v>
      </c>
      <c r="C198" s="11">
        <v>17.307692307692307</v>
      </c>
      <c r="D198" s="11">
        <v>430</v>
      </c>
      <c r="E198" s="11">
        <v>8.2177799999999995E-2</v>
      </c>
      <c r="F198" s="11">
        <v>254</v>
      </c>
      <c r="G198" s="13">
        <v>6.0331463000000002E-3</v>
      </c>
      <c r="H198" s="11">
        <v>607</v>
      </c>
      <c r="I198" s="11">
        <v>1.0124999999999999E-3</v>
      </c>
      <c r="J198" s="11">
        <f>(0.002*(1050^2)/(9.81*(F198^2)*G198))^(1/3)</f>
        <v>0.8327400114597735</v>
      </c>
      <c r="K198" s="11">
        <v>3997</v>
      </c>
      <c r="L198" s="11">
        <v>124.05</v>
      </c>
      <c r="M198" s="11"/>
      <c r="N198" s="11">
        <f t="shared" si="42"/>
        <v>1.6654800229195472E-4</v>
      </c>
      <c r="O198" s="11">
        <f t="shared" si="43"/>
        <v>2.760549703426796E-2</v>
      </c>
      <c r="P198" s="11">
        <f t="shared" si="44"/>
        <v>4.1637000572988673E-4</v>
      </c>
      <c r="Q198" s="11">
        <f t="shared" si="45"/>
        <v>6.9013742585669891E-2</v>
      </c>
      <c r="R198" s="11">
        <f t="shared" si="46"/>
        <v>1.1658360160436828E-3</v>
      </c>
      <c r="S198" s="11">
        <f t="shared" si="47"/>
        <v>0.19323847923987569</v>
      </c>
      <c r="T198" s="11">
        <f>1.67*$E198/(((($K198/1000)-O198)*($H198/1000)*N198)+(O198*($H198/1000)*(0.0075+(O198*$G198/2))))</f>
        <v>259.74431942328573</v>
      </c>
      <c r="U198" s="11">
        <f>1.67*$E198/(((($K198/1000)-Q198)*($H198/1000)*P198)+(Q198*($H198/1000)*(0.0075+(Q198*$G198/2))))</f>
        <v>104.31095597316724</v>
      </c>
      <c r="V198" s="11">
        <f>1.67*$E198/(((($K198/1000)-S198)*($H198/1000)*R198)+(S198*($H198/1000)*(0.0075+(S198*$G198/2))))</f>
        <v>37.703786048498294</v>
      </c>
      <c r="W198" s="11">
        <f t="shared" si="48"/>
        <v>138.02748517133978</v>
      </c>
    </row>
    <row r="199" spans="1:23">
      <c r="A199" s="1" t="s">
        <v>33</v>
      </c>
      <c r="B199" s="16">
        <v>51</v>
      </c>
      <c r="C199" s="11">
        <v>17.653846153846153</v>
      </c>
      <c r="D199" s="11">
        <v>438.59999999999997</v>
      </c>
      <c r="E199" s="11">
        <v>8.1956000000000001E-2</v>
      </c>
      <c r="F199" s="11">
        <v>213</v>
      </c>
      <c r="G199" s="13">
        <v>5.9082824999999997E-3</v>
      </c>
      <c r="H199" s="11">
        <v>660</v>
      </c>
      <c r="I199" s="11">
        <v>1.0124999999999999E-3</v>
      </c>
      <c r="J199" s="11">
        <f>(0.002*(1050^2)/(9.81*(F199^2)*G199))^(1/3)</f>
        <v>0.94298845487988858</v>
      </c>
      <c r="K199" s="11">
        <v>3997</v>
      </c>
      <c r="L199" s="11">
        <v>124.05</v>
      </c>
      <c r="M199" s="11"/>
      <c r="N199" s="11">
        <f t="shared" si="42"/>
        <v>1.8859769097597773E-4</v>
      </c>
      <c r="O199" s="11">
        <f t="shared" si="43"/>
        <v>3.1920899343587196E-2</v>
      </c>
      <c r="P199" s="11">
        <f t="shared" si="44"/>
        <v>4.714942274399443E-4</v>
      </c>
      <c r="Q199" s="11">
        <f t="shared" si="45"/>
        <v>7.9802248358968E-2</v>
      </c>
      <c r="R199" s="11">
        <f t="shared" si="46"/>
        <v>1.320183836831844E-3</v>
      </c>
      <c r="S199" s="11">
        <f t="shared" si="47"/>
        <v>0.22344629540511038</v>
      </c>
      <c r="T199" s="11">
        <f>1.67*$E199/(((($K199/1000)-O199)*($H199/1000)*N199)+(O199*($H199/1000)*(0.0075+(O199*$G199/2))))</f>
        <v>209.42131806489968</v>
      </c>
      <c r="U199" s="11">
        <f>1.67*$E199/(((($K199/1000)-Q199)*($H199/1000)*P199)+(Q199*($H199/1000)*(0.0075+(Q199*$G199/2))))</f>
        <v>84.152239801195506</v>
      </c>
      <c r="V199" s="11">
        <f>1.67*$E199/(((($K199/1000)-S199)*($H199/1000)*R199)+(S199*($H199/1000)*(0.0075+(S199*$G199/2))))</f>
        <v>30.47312969526817</v>
      </c>
      <c r="W199" s="11">
        <f t="shared" si="48"/>
        <v>159.604496717936</v>
      </c>
    </row>
    <row r="200" spans="1:23">
      <c r="A200" s="1" t="s">
        <v>34</v>
      </c>
      <c r="B200" s="16">
        <v>16</v>
      </c>
      <c r="C200" s="11">
        <v>5.5384615384615383</v>
      </c>
      <c r="D200" s="11">
        <v>137.6</v>
      </c>
      <c r="E200" s="11">
        <v>8.2645099999999999E-2</v>
      </c>
      <c r="F200" s="11">
        <v>326</v>
      </c>
      <c r="G200" s="13">
        <v>2.4122820999999999E-2</v>
      </c>
      <c r="H200" s="11">
        <v>236</v>
      </c>
      <c r="I200" s="11">
        <v>5.2499999999999997E-4</v>
      </c>
      <c r="J200" s="11">
        <f>(0.002*(1050^2)/(9.81*(F200^2)*G200))^(1/3)</f>
        <v>0.44424794823495922</v>
      </c>
      <c r="K200" s="11">
        <v>1241</v>
      </c>
      <c r="L200" s="11">
        <v>132.32</v>
      </c>
      <c r="M200" s="11"/>
      <c r="N200" s="11">
        <f t="shared" si="42"/>
        <v>8.8849589646991853E-5</v>
      </c>
      <c r="O200" s="11">
        <f t="shared" si="43"/>
        <v>3.6832172177123008E-3</v>
      </c>
      <c r="P200" s="11">
        <f t="shared" si="44"/>
        <v>2.2212397411747962E-4</v>
      </c>
      <c r="Q200" s="11">
        <f t="shared" si="45"/>
        <v>9.20804304428075E-3</v>
      </c>
      <c r="R200" s="11">
        <f t="shared" si="46"/>
        <v>6.2194712752894289E-4</v>
      </c>
      <c r="S200" s="11">
        <f t="shared" si="47"/>
        <v>2.5782520523986101E-2</v>
      </c>
      <c r="T200" s="11">
        <f>1.67*$E200/(((($K200/1000)-O200)*($H200/1000)*N200)+(O200*($H200/1000)*(0.0075+(O200*$G200/2))))</f>
        <v>4246.3481297139715</v>
      </c>
      <c r="U200" s="11">
        <f>1.67*$E200/(((($K200/1000)-Q200)*($H200/1000)*P200)+(Q200*($H200/1000)*(0.0075+(Q200*$G200/2))))</f>
        <v>1701.5716644346355</v>
      </c>
      <c r="V200" s="11">
        <f>1.67*$E200/(((($K200/1000)-S200)*($H200/1000)*R200)+(S200*($H200/1000)*(0.0075+(S200*$G200/2))))</f>
        <v>610.97650618630303</v>
      </c>
      <c r="W200" s="11">
        <f t="shared" si="48"/>
        <v>18.416086088561499</v>
      </c>
    </row>
    <row r="201" spans="1:23">
      <c r="A201" s="1" t="s">
        <v>34</v>
      </c>
      <c r="B201" s="16">
        <v>17</v>
      </c>
      <c r="C201" s="11">
        <v>5.884615384615385</v>
      </c>
      <c r="D201" s="11">
        <v>146.19999999999999</v>
      </c>
      <c r="E201" s="11">
        <v>8.2347900000000002E-2</v>
      </c>
      <c r="F201" s="11">
        <v>326</v>
      </c>
      <c r="G201" s="13">
        <v>1.5153298000000001E-2</v>
      </c>
      <c r="H201" s="11">
        <v>246</v>
      </c>
      <c r="I201" s="11">
        <v>5.2499999999999997E-4</v>
      </c>
      <c r="J201" s="11">
        <f>(0.002*(1050^2)/(9.81*(F201^2)*G201))^(1/3)</f>
        <v>0.51871930038958014</v>
      </c>
      <c r="K201" s="11">
        <v>1548</v>
      </c>
      <c r="L201" s="11">
        <v>132.32</v>
      </c>
      <c r="M201" s="11"/>
      <c r="N201" s="11">
        <f t="shared" si="42"/>
        <v>1.0374386007791603E-4</v>
      </c>
      <c r="O201" s="11">
        <f t="shared" si="43"/>
        <v>6.8462891759876977E-3</v>
      </c>
      <c r="P201" s="11">
        <f t="shared" si="44"/>
        <v>2.5935965019479007E-4</v>
      </c>
      <c r="Q201" s="11">
        <f t="shared" si="45"/>
        <v>1.7115722939969245E-2</v>
      </c>
      <c r="R201" s="11">
        <f t="shared" si="46"/>
        <v>7.2620702054541225E-4</v>
      </c>
      <c r="S201" s="11">
        <f t="shared" si="47"/>
        <v>4.7924024231913886E-2</v>
      </c>
      <c r="T201" s="11">
        <f>1.67*$E201/(((($K201/1000)-O201)*($H201/1000)*N201)+(O201*($H201/1000)*(0.0075+(O201*$G201/2))))</f>
        <v>2642.0669322733734</v>
      </c>
      <c r="U201" s="11">
        <f>1.67*$E201/(((($K201/1000)-Q201)*($H201/1000)*P201)+(Q201*($H201/1000)*(0.0075+(Q201*$G201/2))))</f>
        <v>1059.4941683173336</v>
      </c>
      <c r="V201" s="11">
        <f>1.67*$E201/(((($K201/1000)-S201)*($H201/1000)*R201)+(S201*($H201/1000)*(0.0075+(S201*$G201/2))))</f>
        <v>381.2777714056071</v>
      </c>
      <c r="W201" s="11">
        <f t="shared" si="48"/>
        <v>34.231445879938484</v>
      </c>
    </row>
    <row r="202" spans="1:23">
      <c r="A202" s="1" t="s">
        <v>34</v>
      </c>
      <c r="B202" s="16">
        <v>18</v>
      </c>
      <c r="C202" s="11">
        <v>6.2307692307692308</v>
      </c>
      <c r="D202" s="11">
        <v>154.79999999999998</v>
      </c>
      <c r="E202" s="11">
        <v>8.2131599999999999E-2</v>
      </c>
      <c r="F202" s="11">
        <v>326</v>
      </c>
      <c r="G202" s="13">
        <v>1.5142593500000001E-2</v>
      </c>
      <c r="H202" s="11">
        <v>298</v>
      </c>
      <c r="I202" s="11">
        <v>5.2499999999999997E-4</v>
      </c>
      <c r="J202" s="11">
        <f>(0.002*(1050^2)/(9.81*(F202^2)*G202))^(1/3)</f>
        <v>0.51884150144792174</v>
      </c>
      <c r="K202" s="11">
        <v>1682</v>
      </c>
      <c r="L202" s="11">
        <v>132.32</v>
      </c>
      <c r="M202" s="11"/>
      <c r="N202" s="11">
        <f t="shared" si="42"/>
        <v>1.0376830028958435E-4</v>
      </c>
      <c r="O202" s="11">
        <f t="shared" si="43"/>
        <v>6.8527429128692084E-3</v>
      </c>
      <c r="P202" s="11">
        <f t="shared" si="44"/>
        <v>2.5942075072396087E-4</v>
      </c>
      <c r="Q202" s="11">
        <f t="shared" si="45"/>
        <v>1.7131857282173021E-2</v>
      </c>
      <c r="R202" s="11">
        <f t="shared" si="46"/>
        <v>7.2637810202709041E-4</v>
      </c>
      <c r="S202" s="11">
        <f t="shared" si="47"/>
        <v>4.7969200390084454E-2</v>
      </c>
      <c r="T202" s="11">
        <f>1.67*$E202/(((($K202/1000)-O202)*($H202/1000)*N202)+(O202*($H202/1000)*(0.0075+(O202*$G202/2))))</f>
        <v>2040.3898899985834</v>
      </c>
      <c r="U202" s="11">
        <f>1.67*$E202/(((($K202/1000)-Q202)*($H202/1000)*P202)+(Q202*($H202/1000)*(0.0075+(Q202*$G202/2))))</f>
        <v>818.09012415239795</v>
      </c>
      <c r="V202" s="11">
        <f>1.67*$E202/(((($K202/1000)-S202)*($H202/1000)*R202)+(S202*($H202/1000)*(0.0075+(S202*$G202/2))))</f>
        <v>294.26715241266055</v>
      </c>
      <c r="W202" s="11">
        <f t="shared" si="48"/>
        <v>34.263714564346046</v>
      </c>
    </row>
    <row r="203" spans="1:23">
      <c r="A203" s="1" t="s">
        <v>34</v>
      </c>
      <c r="B203" s="16">
        <v>19</v>
      </c>
      <c r="C203" s="11">
        <v>6.5769230769230766</v>
      </c>
      <c r="D203" s="11">
        <v>163.4</v>
      </c>
      <c r="E203" s="11">
        <v>8.1938200000000003E-2</v>
      </c>
      <c r="F203" s="11">
        <v>326</v>
      </c>
      <c r="G203" s="13">
        <v>1.1545644000000001E-2</v>
      </c>
      <c r="H203" s="11">
        <v>367</v>
      </c>
      <c r="I203" s="11">
        <v>5.2499999999999997E-4</v>
      </c>
      <c r="J203" s="11">
        <f>(0.002*(1050^2)/(9.81*(F203^2)*G203))^(1/3)</f>
        <v>0.56793078174759148</v>
      </c>
      <c r="K203" s="11">
        <v>1717</v>
      </c>
      <c r="L203" s="11">
        <v>132.32</v>
      </c>
      <c r="M203" s="11"/>
      <c r="N203" s="11">
        <f t="shared" si="42"/>
        <v>1.135861563495183E-4</v>
      </c>
      <c r="O203" s="11">
        <f t="shared" si="43"/>
        <v>9.8380095860844397E-3</v>
      </c>
      <c r="P203" s="11">
        <f t="shared" si="44"/>
        <v>2.8396539087379574E-4</v>
      </c>
      <c r="Q203" s="11">
        <f t="shared" si="45"/>
        <v>2.4595023965211099E-2</v>
      </c>
      <c r="R203" s="11">
        <f t="shared" si="46"/>
        <v>7.9510309444662806E-4</v>
      </c>
      <c r="S203" s="11">
        <f t="shared" si="47"/>
        <v>6.8866067102591078E-2</v>
      </c>
      <c r="T203" s="11">
        <f>1.67*$E203/(((($K203/1000)-O203)*($H203/1000)*N203)+(O203*($H203/1000)*(0.0075+(O203*$G203/2))))</f>
        <v>1389.9237935865272</v>
      </c>
      <c r="U203" s="11">
        <f>1.67*$E203/(((($K203/1000)-Q203)*($H203/1000)*P203)+(Q203*($H203/1000)*(0.0075+(Q203*$G203/2))))</f>
        <v>557.71195822121422</v>
      </c>
      <c r="V203" s="11">
        <f>1.67*$E203/(((($K203/1000)-S203)*($H203/1000)*R203)+(S203*($H203/1000)*(0.0075+(S203*$G203/2))))</f>
        <v>201.07336910385533</v>
      </c>
      <c r="W203" s="11">
        <f t="shared" si="48"/>
        <v>49.190047930422196</v>
      </c>
    </row>
    <row r="204" spans="1:23">
      <c r="A204" s="1" t="s">
        <v>34</v>
      </c>
      <c r="B204" s="16">
        <v>20</v>
      </c>
      <c r="C204" s="11">
        <v>6.9230769230769234</v>
      </c>
      <c r="D204" s="11">
        <v>172</v>
      </c>
      <c r="E204" s="11">
        <v>8.1771099999999999E-2</v>
      </c>
      <c r="F204" s="11">
        <v>326</v>
      </c>
      <c r="G204" s="13">
        <v>1.0549476E-2</v>
      </c>
      <c r="H204" s="11">
        <v>367</v>
      </c>
      <c r="I204" s="11">
        <v>5.2499999999999997E-4</v>
      </c>
      <c r="J204" s="11">
        <f>(0.002*(1050^2)/(9.81*(F204^2)*G204))^(1/3)</f>
        <v>0.58527211466331175</v>
      </c>
      <c r="K204" s="11">
        <v>1797</v>
      </c>
      <c r="L204" s="11">
        <v>132.32</v>
      </c>
      <c r="M204" s="11"/>
      <c r="N204" s="11">
        <f t="shared" si="42"/>
        <v>1.1705442293266236E-4</v>
      </c>
      <c r="O204" s="11">
        <f t="shared" si="43"/>
        <v>1.1095757071978017E-2</v>
      </c>
      <c r="P204" s="11">
        <f t="shared" si="44"/>
        <v>2.926360573316559E-4</v>
      </c>
      <c r="Q204" s="11">
        <f t="shared" si="45"/>
        <v>2.7739392679945039E-2</v>
      </c>
      <c r="R204" s="11">
        <f t="shared" si="46"/>
        <v>8.1938096052863642E-4</v>
      </c>
      <c r="S204" s="11">
        <f t="shared" si="47"/>
        <v>7.7670299503846102E-2</v>
      </c>
      <c r="T204" s="11">
        <f>1.67*$E204/(((($K204/1000)-O204)*($H204/1000)*N204)+(O204*($H204/1000)*(0.0075+(O204*$G204/2))))</f>
        <v>1270.3043524507743</v>
      </c>
      <c r="U204" s="11">
        <f>1.67*$E204/(((($K204/1000)-Q204)*($H204/1000)*P204)+(Q204*($H204/1000)*(0.0075+(Q204*$G204/2))))</f>
        <v>509.81716379614119</v>
      </c>
      <c r="V204" s="11">
        <f>1.67*$E204/(((($K204/1000)-S204)*($H204/1000)*R204)+(S204*($H204/1000)*(0.0075+(S204*$G204/2))))</f>
        <v>183.9185724854197</v>
      </c>
      <c r="W204" s="11">
        <f t="shared" si="48"/>
        <v>55.478785359890075</v>
      </c>
    </row>
    <row r="205" spans="1:23">
      <c r="A205" s="1" t="s">
        <v>34</v>
      </c>
      <c r="B205" s="16">
        <v>21</v>
      </c>
      <c r="C205" s="11">
        <v>7.2692307692307692</v>
      </c>
      <c r="D205" s="11">
        <v>180.6</v>
      </c>
      <c r="E205" s="11">
        <v>8.2205E-2</v>
      </c>
      <c r="F205" s="11">
        <v>326</v>
      </c>
      <c r="G205" s="13">
        <v>1.0801860999999999E-2</v>
      </c>
      <c r="H205" s="11">
        <v>367</v>
      </c>
      <c r="I205" s="11">
        <v>5.2499999999999997E-4</v>
      </c>
      <c r="J205" s="11">
        <f>(0.002*(1050^2)/(9.81*(F205^2)*G205))^(1/3)</f>
        <v>0.58067785954364681</v>
      </c>
      <c r="K205" s="11">
        <v>1809</v>
      </c>
      <c r="L205" s="11">
        <v>132.32</v>
      </c>
      <c r="M205" s="11"/>
      <c r="N205" s="11">
        <f t="shared" si="42"/>
        <v>1.1613557190872936E-4</v>
      </c>
      <c r="O205" s="11">
        <f t="shared" si="43"/>
        <v>1.0751441062677012E-2</v>
      </c>
      <c r="P205" s="11">
        <f t="shared" si="44"/>
        <v>2.903389297718234E-4</v>
      </c>
      <c r="Q205" s="11">
        <f t="shared" si="45"/>
        <v>2.6878602656692528E-2</v>
      </c>
      <c r="R205" s="11">
        <f t="shared" si="46"/>
        <v>8.1294900336110554E-4</v>
      </c>
      <c r="S205" s="11">
        <f t="shared" si="47"/>
        <v>7.5260087438739076E-2</v>
      </c>
      <c r="T205" s="11">
        <f>1.67*$E205/(((($K205/1000)-O205)*($H205/1000)*N205)+(O205*($H205/1000)*(0.0075+(O205*$G205/2))))</f>
        <v>1289.43601488736</v>
      </c>
      <c r="U205" s="11">
        <f>1.67*$E205/(((($K205/1000)-Q205)*($H205/1000)*P205)+(Q205*($H205/1000)*(0.0075+(Q205*$G205/2))))</f>
        <v>517.44475930827412</v>
      </c>
      <c r="V205" s="11">
        <f>1.67*$E205/(((($K205/1000)-S205)*($H205/1000)*R205)+(S205*($H205/1000)*(0.0075+(S205*$G205/2))))</f>
        <v>186.61477507265676</v>
      </c>
      <c r="W205" s="11">
        <f t="shared" si="48"/>
        <v>53.757205313385057</v>
      </c>
    </row>
    <row r="206" spans="1:23">
      <c r="A206" s="1" t="s">
        <v>34</v>
      </c>
      <c r="B206" s="16">
        <v>22</v>
      </c>
      <c r="C206" s="11">
        <v>7.615384615384615</v>
      </c>
      <c r="D206" s="11">
        <v>189.2</v>
      </c>
      <c r="E206" s="11">
        <v>8.2797499999999996E-2</v>
      </c>
      <c r="F206" s="11">
        <v>326</v>
      </c>
      <c r="G206" s="13">
        <v>1.0860602E-2</v>
      </c>
      <c r="H206" s="11">
        <v>367</v>
      </c>
      <c r="I206" s="11">
        <v>5.2499999999999997E-4</v>
      </c>
      <c r="J206" s="11">
        <f>(0.002*(1050^2)/(9.81*(F206^2)*G206))^(1/3)</f>
        <v>0.57962907547626241</v>
      </c>
      <c r="K206" s="11">
        <v>1847</v>
      </c>
      <c r="L206" s="11">
        <v>132.32</v>
      </c>
      <c r="M206" s="11"/>
      <c r="N206" s="11">
        <f t="shared" si="42"/>
        <v>1.1592581509525248E-4</v>
      </c>
      <c r="O206" s="11">
        <f t="shared" si="43"/>
        <v>1.0673976920915845E-2</v>
      </c>
      <c r="P206" s="11">
        <f t="shared" si="44"/>
        <v>2.898145377381312E-4</v>
      </c>
      <c r="Q206" s="11">
        <f t="shared" si="45"/>
        <v>2.6684942302289613E-2</v>
      </c>
      <c r="R206" s="11">
        <f t="shared" si="46"/>
        <v>8.1148070566676737E-4</v>
      </c>
      <c r="S206" s="11">
        <f t="shared" si="47"/>
        <v>7.4717838446410917E-2</v>
      </c>
      <c r="T206" s="11">
        <f>1.67*$E206/(((($K206/1000)-O206)*($H206/1000)*N206)+(O206*($H206/1000)*(0.0075+(O206*$G206/2))))</f>
        <v>1283.4646155431037</v>
      </c>
      <c r="U206" s="11">
        <f>1.67*$E206/(((($K206/1000)-Q206)*($H206/1000)*P206)+(Q206*($H206/1000)*(0.0075+(Q206*$G206/2))))</f>
        <v>515.01402844191841</v>
      </c>
      <c r="V206" s="11">
        <f>1.67*$E206/(((($K206/1000)-S206)*($H206/1000)*R206)+(S206*($H206/1000)*(0.0075+(S206*$G206/2))))</f>
        <v>185.7004053191753</v>
      </c>
      <c r="W206" s="11">
        <f t="shared" si="48"/>
        <v>53.369884604579227</v>
      </c>
    </row>
    <row r="207" spans="1:23">
      <c r="A207" s="1" t="s">
        <v>34</v>
      </c>
      <c r="B207" s="16">
        <v>23</v>
      </c>
      <c r="C207" s="11">
        <v>7.9615384615384617</v>
      </c>
      <c r="D207" s="11">
        <v>197.79999999999998</v>
      </c>
      <c r="E207" s="11">
        <v>8.2773600000000003E-2</v>
      </c>
      <c r="F207" s="11">
        <v>326</v>
      </c>
      <c r="G207" s="13">
        <v>1.3521083999999999E-2</v>
      </c>
      <c r="H207" s="11">
        <v>367</v>
      </c>
      <c r="I207" s="11">
        <v>5.2499999999999997E-4</v>
      </c>
      <c r="J207" s="11">
        <f>(0.002*(1050^2)/(9.81*(F207^2)*G207))^(1/3)</f>
        <v>0.538804182716076</v>
      </c>
      <c r="K207" s="11">
        <v>1901</v>
      </c>
      <c r="L207" s="11">
        <v>132.32</v>
      </c>
      <c r="M207" s="11"/>
      <c r="N207" s="11">
        <f t="shared" si="42"/>
        <v>1.077608365432152E-4</v>
      </c>
      <c r="O207" s="11">
        <f t="shared" si="43"/>
        <v>7.9698370739517046E-3</v>
      </c>
      <c r="P207" s="11">
        <f t="shared" si="44"/>
        <v>2.6940209135803802E-4</v>
      </c>
      <c r="Q207" s="11">
        <f t="shared" si="45"/>
        <v>1.9924592684879262E-2</v>
      </c>
      <c r="R207" s="11">
        <f t="shared" si="46"/>
        <v>7.5432585580250636E-4</v>
      </c>
      <c r="S207" s="11">
        <f t="shared" si="47"/>
        <v>5.578885951766193E-2</v>
      </c>
      <c r="T207" s="11">
        <f>1.67*$E207/(((($K207/1000)-O207)*($H207/1000)*N207)+(O207*($H207/1000)*(0.0075+(O207*$G207/2))))</f>
        <v>1425.6509298732515</v>
      </c>
      <c r="U207" s="11">
        <f>1.67*$E207/(((($K207/1000)-Q207)*($H207/1000)*P207)+(Q207*($H207/1000)*(0.0075+(Q207*$G207/2))))</f>
        <v>571.65409322291521</v>
      </c>
      <c r="V207" s="11">
        <f>1.67*$E207/(((($K207/1000)-S207)*($H207/1000)*R207)+(S207*($H207/1000)*(0.0075+(S207*$G207/2))))</f>
        <v>205.67015505620117</v>
      </c>
      <c r="W207" s="11">
        <f t="shared" si="48"/>
        <v>39.849185369758523</v>
      </c>
    </row>
    <row r="208" spans="1:23">
      <c r="A208" s="1" t="s">
        <v>34</v>
      </c>
      <c r="B208" s="16">
        <v>24</v>
      </c>
      <c r="C208" s="11">
        <v>8.3076923076923084</v>
      </c>
      <c r="D208" s="11">
        <v>206.39999999999998</v>
      </c>
      <c r="E208" s="11">
        <v>8.2720500000000002E-2</v>
      </c>
      <c r="F208" s="11">
        <v>326</v>
      </c>
      <c r="G208" s="13">
        <v>1.5079387E-2</v>
      </c>
      <c r="H208" s="11">
        <v>367</v>
      </c>
      <c r="I208" s="11">
        <v>5.2499999999999997E-4</v>
      </c>
      <c r="J208" s="11">
        <f>(0.002*(1050^2)/(9.81*(F208^2)*G208))^(1/3)</f>
        <v>0.51956541332303541</v>
      </c>
      <c r="K208" s="11">
        <v>1901</v>
      </c>
      <c r="L208" s="11">
        <v>132.32</v>
      </c>
      <c r="M208" s="11"/>
      <c r="N208" s="11">
        <f t="shared" si="42"/>
        <v>1.0391308266460709E-4</v>
      </c>
      <c r="O208" s="11">
        <f t="shared" si="43"/>
        <v>6.8910680961107428E-3</v>
      </c>
      <c r="P208" s="11">
        <f t="shared" si="44"/>
        <v>2.5978270666151773E-4</v>
      </c>
      <c r="Q208" s="11">
        <f t="shared" si="45"/>
        <v>1.7227670240276858E-2</v>
      </c>
      <c r="R208" s="11">
        <f t="shared" si="46"/>
        <v>7.2739157865224957E-4</v>
      </c>
      <c r="S208" s="11">
        <f t="shared" si="47"/>
        <v>4.8237476672775198E-2</v>
      </c>
      <c r="T208" s="11">
        <f>1.67*$E208/(((($K208/1000)-O208)*($H208/1000)*N208)+(O208*($H208/1000)*(0.0075+(O208*$G208/2))))</f>
        <v>1512.5227853832696</v>
      </c>
      <c r="U208" s="11">
        <f>1.67*$E208/(((($K208/1000)-Q208)*($H208/1000)*P208)+(Q208*($H208/1000)*(0.0075+(Q208*$G208/2))))</f>
        <v>606.3175624005604</v>
      </c>
      <c r="V208" s="11">
        <f>1.67*$E208/(((($K208/1000)-S208)*($H208/1000)*R208)+(S208*($H208/1000)*(0.0075+(S208*$G208/2))))</f>
        <v>217.95610219346759</v>
      </c>
      <c r="W208" s="11">
        <f t="shared" si="48"/>
        <v>34.455340480553716</v>
      </c>
    </row>
    <row r="209" spans="1:23">
      <c r="A209" s="1" t="s">
        <v>34</v>
      </c>
      <c r="B209" s="16">
        <v>25</v>
      </c>
      <c r="C209" s="11">
        <v>8.6538461538461533</v>
      </c>
      <c r="D209" s="11">
        <v>215</v>
      </c>
      <c r="E209" s="11">
        <v>8.2723199999999997E-2</v>
      </c>
      <c r="F209" s="11">
        <v>326</v>
      </c>
      <c r="G209" s="13">
        <v>1.5174813000000001E-2</v>
      </c>
      <c r="H209" s="11"/>
      <c r="I209" s="11">
        <v>5.2499999999999997E-4</v>
      </c>
      <c r="J209" s="11">
        <f>(0.002*(1050^2)/(9.81*(F209^2)*G209))^(1/3)</f>
        <v>0.51847403598829389</v>
      </c>
      <c r="K209" s="11">
        <v>2065</v>
      </c>
      <c r="L209" s="11">
        <v>132.32</v>
      </c>
      <c r="M209" s="11"/>
      <c r="N209" s="11">
        <f t="shared" si="42"/>
        <v>1.0369480719765877E-4</v>
      </c>
      <c r="O209" s="11">
        <f t="shared" si="43"/>
        <v>6.8333499198743848E-3</v>
      </c>
      <c r="P209" s="11">
        <f t="shared" si="44"/>
        <v>2.5923701799414697E-4</v>
      </c>
      <c r="Q209" s="11">
        <f t="shared" si="45"/>
        <v>1.7083374799685965E-2</v>
      </c>
      <c r="R209" s="11">
        <f t="shared" si="46"/>
        <v>7.2586365038361143E-4</v>
      </c>
      <c r="S209" s="11">
        <f t="shared" si="47"/>
        <v>4.7833449439120691E-2</v>
      </c>
      <c r="T209" s="11" t="e">
        <f>1.67*$E209/(((($K209/1000)-O209)*($H209/1000)*N209)+(O209*($H209/1000)*(0.0075+(O209*$G209/2))))</f>
        <v>#DIV/0!</v>
      </c>
      <c r="U209" s="11" t="e">
        <f>1.67*$E209/(((($K209/1000)-Q209)*($H209/1000)*P209)+(Q209*($H209/1000)*(0.0075+(Q209*$G209/2))))</f>
        <v>#DIV/0!</v>
      </c>
      <c r="V209" s="11" t="e">
        <f>1.67*$E209/(((($K209/1000)-S209)*($H209/1000)*R209)+(S209*($H209/1000)*(0.0075+(S209*$G209/2))))</f>
        <v>#DIV/0!</v>
      </c>
      <c r="W209" s="11">
        <f t="shared" si="48"/>
        <v>34.166749599371926</v>
      </c>
    </row>
    <row r="210" spans="1:23">
      <c r="A210" s="1" t="s">
        <v>34</v>
      </c>
      <c r="B210" s="16">
        <v>26</v>
      </c>
      <c r="C210" s="11">
        <v>9</v>
      </c>
      <c r="D210" s="11">
        <v>223.6</v>
      </c>
      <c r="E210" s="11">
        <v>8.2622500000000001E-2</v>
      </c>
      <c r="F210" s="11">
        <v>326</v>
      </c>
      <c r="G210" s="13">
        <v>1.5801582000000002E-2</v>
      </c>
      <c r="H210" s="11"/>
      <c r="I210" s="11">
        <v>5.2499999999999997E-4</v>
      </c>
      <c r="J210" s="11">
        <f>(0.002*(1050^2)/(9.81*(F210^2)*G210))^(1/3)</f>
        <v>0.5115262661517892</v>
      </c>
      <c r="K210" s="11">
        <v>2065</v>
      </c>
      <c r="L210" s="11">
        <v>132.32</v>
      </c>
      <c r="M210" s="11"/>
      <c r="N210" s="11">
        <f t="shared" si="42"/>
        <v>1.0230525323035784E-4</v>
      </c>
      <c r="O210" s="11">
        <f t="shared" si="43"/>
        <v>6.474367770920521E-3</v>
      </c>
      <c r="P210" s="11">
        <f t="shared" si="44"/>
        <v>2.5576313307589459E-4</v>
      </c>
      <c r="Q210" s="11">
        <f t="shared" si="45"/>
        <v>1.6185919427301302E-2</v>
      </c>
      <c r="R210" s="11">
        <f t="shared" si="46"/>
        <v>7.1613677261250482E-4</v>
      </c>
      <c r="S210" s="11">
        <f t="shared" si="47"/>
        <v>4.5320574396443644E-2</v>
      </c>
      <c r="T210" s="11" t="e">
        <f>1.67*$E210/(((($K210/1000)-O210)*($H210/1000)*N210)+(O210*($H210/1000)*(0.0075+(O210*$G210/2))))</f>
        <v>#DIV/0!</v>
      </c>
      <c r="U210" s="11" t="e">
        <f>1.67*$E210/(((($K210/1000)-Q210)*($H210/1000)*P210)+(Q210*($H210/1000)*(0.0075+(Q210*$G210/2))))</f>
        <v>#DIV/0!</v>
      </c>
      <c r="V210" s="11" t="e">
        <f>1.67*$E210/(((($K210/1000)-S210)*($H210/1000)*R210)+(S210*($H210/1000)*(0.0075+(S210*$G210/2))))</f>
        <v>#DIV/0!</v>
      </c>
      <c r="W210" s="11">
        <f t="shared" si="48"/>
        <v>32.371838854602608</v>
      </c>
    </row>
    <row r="211" spans="1:23">
      <c r="A211" s="1" t="s">
        <v>34</v>
      </c>
      <c r="B211" s="16">
        <v>28</v>
      </c>
      <c r="C211" s="11">
        <v>9.6923076923076916</v>
      </c>
      <c r="D211" s="11">
        <v>240.79999999999998</v>
      </c>
      <c r="E211" s="11">
        <v>8.2319400000000001E-2</v>
      </c>
      <c r="F211" s="11">
        <v>210</v>
      </c>
      <c r="G211" s="13">
        <v>1.5465181999999999E-2</v>
      </c>
      <c r="H211" s="11">
        <v>176</v>
      </c>
      <c r="I211" s="11">
        <v>5.2499999999999997E-4</v>
      </c>
      <c r="J211" s="11">
        <f>(0.002*(1050^2)/(9.81*(F211^2)*G211))^(1/3)</f>
        <v>0.69074113607873389</v>
      </c>
      <c r="K211" s="11">
        <v>1470</v>
      </c>
      <c r="L211" s="11">
        <v>132.32</v>
      </c>
      <c r="M211" s="11"/>
      <c r="N211" s="11">
        <f t="shared" si="42"/>
        <v>1.3814822721574681E-4</v>
      </c>
      <c r="O211" s="11">
        <f t="shared" si="43"/>
        <v>8.9328549263595347E-3</v>
      </c>
      <c r="P211" s="11">
        <f t="shared" si="44"/>
        <v>3.4537056803936696E-4</v>
      </c>
      <c r="Q211" s="11">
        <f t="shared" si="45"/>
        <v>2.2332137315898837E-2</v>
      </c>
      <c r="R211" s="11">
        <f t="shared" si="46"/>
        <v>9.6703759051022743E-4</v>
      </c>
      <c r="S211" s="11">
        <f t="shared" si="47"/>
        <v>6.2529984484516729E-2</v>
      </c>
      <c r="T211" s="11">
        <f>1.67*$E211/(((($K211/1000)-O211)*($H211/1000)*N211)+(O211*($H211/1000)*(0.0075+(O211*$G211/2))))</f>
        <v>2898.7855188192061</v>
      </c>
      <c r="U211" s="11">
        <f>1.67*$E211/(((($K211/1000)-Q211)*($H211/1000)*P211)+(Q211*($H211/1000)*(0.0075+(Q211*$G211/2))))</f>
        <v>1163.5106845441851</v>
      </c>
      <c r="V211" s="11">
        <f>1.67*$E211/(((($K211/1000)-S211)*($H211/1000)*R211)+(S211*($H211/1000)*(0.0075+(S211*$G211/2))))</f>
        <v>419.88112058763312</v>
      </c>
      <c r="W211" s="11">
        <f t="shared" si="48"/>
        <v>44.664274631797667</v>
      </c>
    </row>
    <row r="212" spans="1:23">
      <c r="A212" s="1" t="s">
        <v>34</v>
      </c>
      <c r="B212" s="16">
        <v>29</v>
      </c>
      <c r="C212" s="11">
        <v>10.038461538461538</v>
      </c>
      <c r="D212" s="11">
        <v>249.39999999999998</v>
      </c>
      <c r="E212" s="11">
        <v>8.2190100000000002E-2</v>
      </c>
      <c r="F212" s="11">
        <v>213</v>
      </c>
      <c r="G212" s="13">
        <v>1.4425637E-2</v>
      </c>
      <c r="H212" s="11">
        <v>232</v>
      </c>
      <c r="I212" s="11">
        <v>5.2499999999999997E-4</v>
      </c>
      <c r="J212" s="11">
        <f>(0.002*(1050^2)/(9.81*(F212^2)*G212))^(1/3)</f>
        <v>0.70029623799019114</v>
      </c>
      <c r="K212" s="11">
        <v>1533</v>
      </c>
      <c r="L212" s="11">
        <v>132.32</v>
      </c>
      <c r="M212" s="11"/>
      <c r="N212" s="11">
        <f t="shared" si="42"/>
        <v>1.4005924759803823E-4</v>
      </c>
      <c r="O212" s="11">
        <f t="shared" si="43"/>
        <v>9.7090511564957745E-3</v>
      </c>
      <c r="P212" s="11">
        <f t="shared" si="44"/>
        <v>3.5014811899509557E-4</v>
      </c>
      <c r="Q212" s="11">
        <f t="shared" si="45"/>
        <v>2.4272627891239434E-2</v>
      </c>
      <c r="R212" s="11">
        <f t="shared" si="46"/>
        <v>9.8041473318626754E-4</v>
      </c>
      <c r="S212" s="11">
        <f t="shared" si="47"/>
        <v>6.7963358095470411E-2</v>
      </c>
      <c r="T212" s="11">
        <f>1.67*$E212/(((($K212/1000)-O212)*($H212/1000)*N212)+(O212*($H212/1000)*(0.0075+(O212*$G212/2))))</f>
        <v>2062.5048301852285</v>
      </c>
      <c r="U212" s="11">
        <f>1.67*$E212/(((($K212/1000)-Q212)*($H212/1000)*P212)+(Q212*($H212/1000)*(0.0075+(Q212*$G212/2))))</f>
        <v>827.9456667142523</v>
      </c>
      <c r="V212" s="11">
        <f>1.67*$E212/(((($K212/1000)-S212)*($H212/1000)*R212)+(S212*($H212/1000)*(0.0075+(S212*$G212/2))))</f>
        <v>298.89438531571597</v>
      </c>
      <c r="W212" s="11">
        <f t="shared" si="48"/>
        <v>48.545255782478868</v>
      </c>
    </row>
    <row r="213" spans="1:23">
      <c r="A213" s="1" t="s">
        <v>34</v>
      </c>
      <c r="B213" s="16">
        <v>30</v>
      </c>
      <c r="C213" s="11">
        <v>10.384615384615383</v>
      </c>
      <c r="D213" s="11">
        <v>258</v>
      </c>
      <c r="E213" s="11">
        <v>8.2026299999999996E-2</v>
      </c>
      <c r="F213" s="11">
        <v>257</v>
      </c>
      <c r="G213" s="13">
        <v>1.3623432E-2</v>
      </c>
      <c r="H213" s="11">
        <v>342</v>
      </c>
      <c r="I213" s="11">
        <v>5.2499999999999997E-4</v>
      </c>
      <c r="J213" s="11">
        <f>(0.002*(1050^2)/(9.81*(F213^2)*G213))^(1/3)</f>
        <v>0.62978977277826798</v>
      </c>
      <c r="K213" s="11">
        <v>1918</v>
      </c>
      <c r="L213" s="11">
        <v>132.32</v>
      </c>
      <c r="M213" s="11"/>
      <c r="N213" s="11">
        <f t="shared" si="42"/>
        <v>1.259579545556536E-4</v>
      </c>
      <c r="O213" s="11">
        <f t="shared" si="43"/>
        <v>9.2456845349728027E-3</v>
      </c>
      <c r="P213" s="11">
        <f t="shared" si="44"/>
        <v>3.1489488638913399E-4</v>
      </c>
      <c r="Q213" s="11">
        <f t="shared" si="45"/>
        <v>2.3114211337432009E-2</v>
      </c>
      <c r="R213" s="11">
        <f t="shared" si="46"/>
        <v>8.8170568188957507E-4</v>
      </c>
      <c r="S213" s="11">
        <f t="shared" si="47"/>
        <v>6.4719791744809615E-2</v>
      </c>
      <c r="T213" s="11">
        <f>1.67*$E213/(((($K213/1000)-O213)*($H213/1000)*N213)+(O213*($H213/1000)*(0.0075+(O213*$G213/2))))</f>
        <v>1290.6097630059287</v>
      </c>
      <c r="U213" s="11">
        <f>1.67*$E213/(((($K213/1000)-Q213)*($H213/1000)*P213)+(Q213*($H213/1000)*(0.0075+(Q213*$G213/2))))</f>
        <v>517.70089432038185</v>
      </c>
      <c r="V213" s="11">
        <f>1.67*$E213/(((($K213/1000)-S213)*($H213/1000)*R213)+(S213*($H213/1000)*(0.0075+(S213*$G213/2))))</f>
        <v>186.47200984105729</v>
      </c>
      <c r="W213" s="11">
        <f t="shared" si="48"/>
        <v>46.228422674864014</v>
      </c>
    </row>
    <row r="214" spans="1:23">
      <c r="A214" s="1" t="s">
        <v>34</v>
      </c>
      <c r="B214" s="16">
        <v>31</v>
      </c>
      <c r="C214" s="11">
        <v>10.73076923076923</v>
      </c>
      <c r="D214" s="11">
        <v>266.59999999999997</v>
      </c>
      <c r="E214" s="11">
        <v>8.17972E-2</v>
      </c>
      <c r="F214" s="11">
        <v>255</v>
      </c>
      <c r="G214" s="13">
        <v>1.2691215E-2</v>
      </c>
      <c r="H214" s="11">
        <v>417</v>
      </c>
      <c r="I214" s="11">
        <v>5.2499999999999997E-4</v>
      </c>
      <c r="J214" s="11">
        <f>(0.002*(1050^2)/(9.81*(F214^2)*G214))^(1/3)</f>
        <v>0.64821440013234388</v>
      </c>
      <c r="K214" s="11">
        <v>1969</v>
      </c>
      <c r="L214" s="11">
        <v>132.32</v>
      </c>
      <c r="M214" s="11"/>
      <c r="N214" s="11">
        <f t="shared" si="42"/>
        <v>1.2964288002646879E-4</v>
      </c>
      <c r="O214" s="11">
        <f t="shared" si="43"/>
        <v>1.0215166950246197E-2</v>
      </c>
      <c r="P214" s="11">
        <f t="shared" si="44"/>
        <v>3.2410720006617193E-4</v>
      </c>
      <c r="Q214" s="11">
        <f t="shared" si="45"/>
        <v>2.5537917375615487E-2</v>
      </c>
      <c r="R214" s="11">
        <f t="shared" si="46"/>
        <v>9.0750016018528138E-4</v>
      </c>
      <c r="S214" s="11">
        <f t="shared" si="47"/>
        <v>7.1506168651723365E-2</v>
      </c>
      <c r="T214" s="11">
        <f>1.67*$E214/(((($K214/1000)-O214)*($H214/1000)*N214)+(O214*($H214/1000)*(0.0075+(O214*$G214/2))))</f>
        <v>989.01839956328377</v>
      </c>
      <c r="U214" s="11">
        <f>1.67*$E214/(((($K214/1000)-Q214)*($H214/1000)*P214)+(Q214*($H214/1000)*(0.0075+(Q214*$G214/2))))</f>
        <v>396.79725740676878</v>
      </c>
      <c r="V214" s="11">
        <f>1.67*$E214/(((($K214/1000)-S214)*($H214/1000)*R214)+(S214*($H214/1000)*(0.0075+(S214*$G214/2))))</f>
        <v>143.00367447327531</v>
      </c>
      <c r="W214" s="11">
        <f t="shared" si="48"/>
        <v>51.075834751230978</v>
      </c>
    </row>
    <row r="215" spans="1:23">
      <c r="A215" s="1" t="s">
        <v>34</v>
      </c>
      <c r="B215" s="16">
        <v>32</v>
      </c>
      <c r="C215" s="11">
        <v>11.076923076923077</v>
      </c>
      <c r="D215" s="11">
        <v>275.2</v>
      </c>
      <c r="E215" s="11">
        <v>8.0788700000000005E-2</v>
      </c>
      <c r="F215" s="11">
        <v>211</v>
      </c>
      <c r="G215" s="13">
        <v>1.2074000999999999E-2</v>
      </c>
      <c r="H215" s="11">
        <v>405</v>
      </c>
      <c r="I215" s="11">
        <v>5.2499999999999997E-4</v>
      </c>
      <c r="J215" s="11">
        <f>(0.002*(1050^2)/(9.81*(F215^2)*G215))^(1/3)</f>
        <v>0.74778110892970873</v>
      </c>
      <c r="K215" s="11">
        <v>1979</v>
      </c>
      <c r="L215" s="11">
        <v>132.32</v>
      </c>
      <c r="M215" s="11">
        <v>132.32</v>
      </c>
      <c r="N215" s="11">
        <f t="shared" si="42"/>
        <v>1.4955622178594173E-4</v>
      </c>
      <c r="O215" s="11">
        <f t="shared" si="43"/>
        <v>1.2386633211802927E-2</v>
      </c>
      <c r="P215" s="11">
        <f t="shared" si="44"/>
        <v>3.7389055446485439E-4</v>
      </c>
      <c r="Q215" s="11">
        <f t="shared" si="45"/>
        <v>3.0966583029507319E-2</v>
      </c>
      <c r="R215" s="11">
        <f t="shared" si="46"/>
        <v>1.0468935525015921E-3</v>
      </c>
      <c r="S215" s="11">
        <f t="shared" si="47"/>
        <v>8.6706432482620485E-2</v>
      </c>
      <c r="T215" s="11">
        <f>1.67*$E215/(((($K215/1000)-O215)*($H215/1000)*N215)+(O215*($H215/1000)*(0.0075+(O215*$G215/2))))</f>
        <v>858.70029969962798</v>
      </c>
      <c r="U215" s="11">
        <f>1.67*$E215/(((($K215/1000)-Q215)*($H215/1000)*P215)+(Q215*($H215/1000)*(0.0075+(Q215*$G215/2))))</f>
        <v>344.71466889548509</v>
      </c>
      <c r="V215" s="11">
        <f>1.67*$E215/(((($K215/1000)-S215)*($H215/1000)*R215)+(S215*($H215/1000)*(0.0075+(S215*$G215/2))))</f>
        <v>124.45433696175992</v>
      </c>
      <c r="W215" s="11">
        <f t="shared" si="48"/>
        <v>61.933166059014638</v>
      </c>
    </row>
    <row r="216" spans="1:23">
      <c r="A216" s="1" t="s">
        <v>34</v>
      </c>
      <c r="B216" s="16">
        <v>33</v>
      </c>
      <c r="C216" s="11">
        <v>11.423076923076923</v>
      </c>
      <c r="D216" s="11">
        <v>283.8</v>
      </c>
      <c r="E216" s="11">
        <v>8.1646800000000005E-2</v>
      </c>
      <c r="F216" s="11">
        <v>211</v>
      </c>
      <c r="G216" s="13">
        <v>1.2392616E-2</v>
      </c>
      <c r="H216" s="11">
        <v>465</v>
      </c>
      <c r="I216" s="11">
        <v>5.2499999999999997E-4</v>
      </c>
      <c r="J216" s="11">
        <f>(0.002*(1050^2)/(9.81*(F216^2)*G216))^(1/3)</f>
        <v>0.74131688871705015</v>
      </c>
      <c r="K216" s="11">
        <v>2060</v>
      </c>
      <c r="L216" s="11">
        <v>132.32</v>
      </c>
      <c r="M216" s="11"/>
      <c r="N216" s="11">
        <f t="shared" si="42"/>
        <v>1.4826337774341002E-4</v>
      </c>
      <c r="O216" s="11">
        <f t="shared" si="43"/>
        <v>1.1963848290256877E-2</v>
      </c>
      <c r="P216" s="11">
        <f t="shared" si="44"/>
        <v>3.7065844435852507E-4</v>
      </c>
      <c r="Q216" s="11">
        <f t="shared" si="45"/>
        <v>2.9909620725642194E-2</v>
      </c>
      <c r="R216" s="11">
        <f t="shared" si="46"/>
        <v>1.03784364420387E-3</v>
      </c>
      <c r="S216" s="11">
        <f t="shared" si="47"/>
        <v>8.3746938031798127E-2</v>
      </c>
      <c r="T216" s="11">
        <f>1.67*$E216/(((($K216/1000)-O216)*($H216/1000)*N216)+(O216*($H216/1000)*(0.0075+(O216*$G216/2))))</f>
        <v>743.72946847689991</v>
      </c>
      <c r="U216" s="11">
        <f>1.67*$E216/(((($K216/1000)-Q216)*($H216/1000)*P216)+(Q216*($H216/1000)*(0.0075+(Q216*$G216/2))))</f>
        <v>298.49900018749878</v>
      </c>
      <c r="V216" s="11">
        <f>1.67*$E216/(((($K216/1000)-S216)*($H216/1000)*R216)+(S216*($H216/1000)*(0.0075+(S216*$G216/2))))</f>
        <v>107.70070704174925</v>
      </c>
      <c r="W216" s="11">
        <f t="shared" si="48"/>
        <v>59.819241451284391</v>
      </c>
    </row>
    <row r="217" spans="1:23">
      <c r="A217" s="1" t="s">
        <v>34</v>
      </c>
      <c r="B217" s="16">
        <v>34</v>
      </c>
      <c r="C217" s="11">
        <v>11.76923076923077</v>
      </c>
      <c r="D217" s="11">
        <v>292.39999999999998</v>
      </c>
      <c r="E217" s="11">
        <v>8.1353700000000001E-2</v>
      </c>
      <c r="F217" s="11">
        <v>163</v>
      </c>
      <c r="G217" s="13">
        <v>1.1417243000000001E-2</v>
      </c>
      <c r="H217" s="11">
        <v>314</v>
      </c>
      <c r="I217" s="11">
        <v>5.2499999999999997E-4</v>
      </c>
      <c r="J217" s="11">
        <f>(0.002*(1050^2)/(9.81*(F217^2)*G217))^(1/3)</f>
        <v>0.90490095045607488</v>
      </c>
      <c r="K217" s="11">
        <v>2177</v>
      </c>
      <c r="L217" s="11">
        <v>132.32</v>
      </c>
      <c r="M217" s="11"/>
      <c r="N217" s="11">
        <f t="shared" si="42"/>
        <v>1.80980190091215E-4</v>
      </c>
      <c r="O217" s="11">
        <f t="shared" si="43"/>
        <v>1.585147921360831E-2</v>
      </c>
      <c r="P217" s="11">
        <f t="shared" si="44"/>
        <v>4.5245047522803744E-4</v>
      </c>
      <c r="Q217" s="11">
        <f t="shared" si="45"/>
        <v>3.9628698034020769E-2</v>
      </c>
      <c r="R217" s="11">
        <f t="shared" si="46"/>
        <v>1.2668613306385048E-3</v>
      </c>
      <c r="S217" s="11">
        <f t="shared" si="47"/>
        <v>0.11096035449525816</v>
      </c>
      <c r="T217" s="11">
        <f>1.67*$E217/(((($K217/1000)-O217)*($H217/1000)*N217)+(O217*($H217/1000)*(0.0075+(O217*$G217/2))))</f>
        <v>845.98899738402429</v>
      </c>
      <c r="U217" s="11">
        <f>1.67*$E217/(((($K217/1000)-Q217)*($H217/1000)*P217)+(Q217*($H217/1000)*(0.0075+(Q217*$G217/2))))</f>
        <v>339.8252112554639</v>
      </c>
      <c r="V217" s="11">
        <f>1.67*$E217/(((($K217/1000)-S217)*($H217/1000)*R217)+(S217*($H217/1000)*(0.0075+(S217*$G217/2))))</f>
        <v>122.92409083061764</v>
      </c>
      <c r="W217" s="11">
        <f t="shared" si="48"/>
        <v>79.257396068041544</v>
      </c>
    </row>
    <row r="218" spans="1:23">
      <c r="A218" s="1" t="s">
        <v>34</v>
      </c>
      <c r="B218" s="16">
        <v>35</v>
      </c>
      <c r="C218" s="11">
        <v>12.115384615384617</v>
      </c>
      <c r="D218" s="11">
        <v>301</v>
      </c>
      <c r="E218" s="11">
        <v>8.1114400000000003E-2</v>
      </c>
      <c r="F218" s="11">
        <v>164</v>
      </c>
      <c r="G218" s="13">
        <v>1.0646454E-2</v>
      </c>
      <c r="H218" s="11">
        <v>384</v>
      </c>
      <c r="I218" s="11">
        <v>5.2499999999999997E-4</v>
      </c>
      <c r="J218" s="11">
        <f>(0.002*(1050^2)/(9.81*(F218^2)*G218))^(1/3)</f>
        <v>0.92246302936196822</v>
      </c>
      <c r="K218" s="11">
        <v>2219</v>
      </c>
      <c r="L218" s="11">
        <v>132.32</v>
      </c>
      <c r="M218" s="11">
        <v>157.13</v>
      </c>
      <c r="N218" s="11">
        <f t="shared" si="42"/>
        <v>1.8449260587239367E-4</v>
      </c>
      <c r="O218" s="11">
        <f t="shared" si="43"/>
        <v>1.7329019208874023E-2</v>
      </c>
      <c r="P218" s="11">
        <f t="shared" si="44"/>
        <v>4.6123151468098413E-4</v>
      </c>
      <c r="Q218" s="11">
        <f t="shared" si="45"/>
        <v>4.3322548022185055E-2</v>
      </c>
      <c r="R218" s="11">
        <f t="shared" si="46"/>
        <v>1.2914482411067554E-3</v>
      </c>
      <c r="S218" s="11">
        <f t="shared" si="47"/>
        <v>0.12130313446211813</v>
      </c>
      <c r="T218" s="11">
        <f>1.67*$E218/(((($K218/1000)-O218)*($H218/1000)*N218)+(O218*($H218/1000)*(0.0075+(O218*$G218/2))))</f>
        <v>655.98841038565524</v>
      </c>
      <c r="U218" s="11">
        <f>1.67*$E218/(((($K218/1000)-Q218)*($H218/1000)*P218)+(Q218*($H218/1000)*(0.0075+(Q218*$G218/2))))</f>
        <v>263.57059757327295</v>
      </c>
      <c r="V218" s="11">
        <f>1.67*$E218/(((($K218/1000)-S218)*($H218/1000)*R218)+(S218*($H218/1000)*(0.0075+(S218*$G218/2))))</f>
        <v>95.414400945758842</v>
      </c>
      <c r="W218" s="11">
        <f t="shared" si="48"/>
        <v>86.645096044370106</v>
      </c>
    </row>
    <row r="219" spans="1:23">
      <c r="A219" s="1" t="s">
        <v>34</v>
      </c>
      <c r="B219" s="16">
        <v>36</v>
      </c>
      <c r="C219" s="11">
        <v>12.461538461538462</v>
      </c>
      <c r="D219" s="11">
        <v>309.59999999999997</v>
      </c>
      <c r="E219" s="11">
        <v>8.0848900000000001E-2</v>
      </c>
      <c r="F219" s="11">
        <v>162</v>
      </c>
      <c r="G219" s="13">
        <v>1.0574670499999999E-2</v>
      </c>
      <c r="H219" s="11">
        <v>455</v>
      </c>
      <c r="I219" s="11">
        <v>5.2499999999999997E-4</v>
      </c>
      <c r="J219" s="11">
        <f>(0.002*(1050^2)/(9.81*(F219^2)*G219))^(1/3)</f>
        <v>0.93213948412982672</v>
      </c>
      <c r="K219" s="11">
        <v>2310</v>
      </c>
      <c r="L219" s="11">
        <v>132.32</v>
      </c>
      <c r="M219" s="11">
        <v>165.39999999999998</v>
      </c>
      <c r="N219" s="11">
        <f t="shared" ref="N219:N234" si="49">0.2*J219/1000</f>
        <v>1.8642789682596537E-4</v>
      </c>
      <c r="O219" s="11">
        <f t="shared" ref="O219:O250" si="50">N219/G219</f>
        <v>1.7629664851114311E-2</v>
      </c>
      <c r="P219" s="11">
        <f t="shared" ref="P219:P234" si="51">0.5*J219/1000</f>
        <v>4.6606974206491337E-4</v>
      </c>
      <c r="Q219" s="11">
        <f t="shared" ref="Q219:Q250" si="52">P219/G219</f>
        <v>4.4074162127785768E-2</v>
      </c>
      <c r="R219" s="11">
        <f t="shared" ref="R219:R234" si="53">1.4*J219/1000</f>
        <v>1.3049952777817572E-3</v>
      </c>
      <c r="S219" s="11">
        <f t="shared" ref="S219:S250" si="54">R219/G219</f>
        <v>0.12340765395780014</v>
      </c>
      <c r="T219" s="11">
        <f>1.67*$E219/(((($K219/1000)-O219)*($H219/1000)*N219)+(O219*($H219/1000)*(0.0075+(O219*$G219/2))))</f>
        <v>528.73757076110644</v>
      </c>
      <c r="U219" s="11">
        <f>1.67*$E219/(((($K219/1000)-Q219)*($H219/1000)*P219)+(Q219*($H219/1000)*(0.0075+(Q219*$G219/2))))</f>
        <v>212.42804421952724</v>
      </c>
      <c r="V219" s="11">
        <f>1.67*$E219/(((($K219/1000)-S219)*($H219/1000)*R219)+(S219*($H219/1000)*(0.0075+(S219*$G219/2))))</f>
        <v>76.884695253979601</v>
      </c>
      <c r="W219" s="11">
        <f t="shared" si="48"/>
        <v>88.148324255571538</v>
      </c>
    </row>
    <row r="220" spans="1:23">
      <c r="A220" s="1" t="s">
        <v>34</v>
      </c>
      <c r="B220" s="16">
        <v>37</v>
      </c>
      <c r="C220" s="11">
        <v>12.807692307692308</v>
      </c>
      <c r="D220" s="11">
        <v>318.2</v>
      </c>
      <c r="E220" s="11">
        <v>8.0680799999999997E-2</v>
      </c>
      <c r="F220" s="11">
        <v>71</v>
      </c>
      <c r="G220" s="13">
        <v>9.8068419999999996E-3</v>
      </c>
      <c r="H220" s="11">
        <v>656</v>
      </c>
      <c r="I220" s="11">
        <v>5.2499999999999997E-4</v>
      </c>
      <c r="J220" s="11">
        <f>(0.002*(1050^2)/(9.81*(F220^2)*G220))^(1/3)</f>
        <v>1.6566518006585922</v>
      </c>
      <c r="K220" s="11">
        <v>2648</v>
      </c>
      <c r="L220" s="11">
        <v>132.32</v>
      </c>
      <c r="M220" s="11"/>
      <c r="N220" s="11">
        <f t="shared" si="49"/>
        <v>3.3133036013171846E-4</v>
      </c>
      <c r="O220" s="11">
        <f t="shared" si="50"/>
        <v>3.3785632534073504E-2</v>
      </c>
      <c r="P220" s="11">
        <f t="shared" si="51"/>
        <v>8.2832590032929612E-4</v>
      </c>
      <c r="Q220" s="11">
        <f t="shared" si="52"/>
        <v>8.4464081335183752E-2</v>
      </c>
      <c r="R220" s="11">
        <f t="shared" si="53"/>
        <v>2.3193125209220291E-3</v>
      </c>
      <c r="S220" s="11">
        <f t="shared" si="54"/>
        <v>0.23649942773851451</v>
      </c>
      <c r="T220" s="11">
        <f>1.67*$E220/(((($K220/1000)-O220)*($H220/1000)*N220)+(O220*($H220/1000)*(0.0075+(O220*$G220/2))))</f>
        <v>182.54474717784976</v>
      </c>
      <c r="U220" s="11">
        <f>1.67*$E220/(((($K220/1000)-Q220)*($H220/1000)*P220)+(Q220*($H220/1000)*(0.0075+(Q220*$G220/2))))</f>
        <v>73.566836680702764</v>
      </c>
      <c r="V220" s="11">
        <f>1.67*$E220/(((($K220/1000)-S220)*($H220/1000)*R220)+(S220*($H220/1000)*(0.0075+(S220*$G220/2))))</f>
        <v>26.880112421880359</v>
      </c>
      <c r="W220" s="11">
        <f t="shared" si="48"/>
        <v>168.9281626703675</v>
      </c>
    </row>
    <row r="221" spans="1:23">
      <c r="A221" s="1" t="s">
        <v>34</v>
      </c>
      <c r="B221" s="16">
        <v>38</v>
      </c>
      <c r="C221" s="11">
        <v>13.153846153846153</v>
      </c>
      <c r="D221" s="11">
        <v>326.8</v>
      </c>
      <c r="E221" s="11">
        <v>8.0572199999999997E-2</v>
      </c>
      <c r="F221" s="11">
        <v>163</v>
      </c>
      <c r="G221" s="13">
        <v>9.0503179999999999E-3</v>
      </c>
      <c r="H221" s="11">
        <v>570</v>
      </c>
      <c r="I221" s="11">
        <v>5.2499999999999997E-4</v>
      </c>
      <c r="J221" s="11">
        <f>(0.002*(1050^2)/(9.81*(F221^2)*G221))^(1/3)</f>
        <v>0.97776280616311229</v>
      </c>
      <c r="K221" s="11">
        <v>2909</v>
      </c>
      <c r="L221" s="11">
        <v>132.32</v>
      </c>
      <c r="M221" s="11"/>
      <c r="N221" s="11">
        <f t="shared" si="49"/>
        <v>1.9555256123262246E-4</v>
      </c>
      <c r="O221" s="11">
        <f t="shared" si="50"/>
        <v>2.1607258577281203E-2</v>
      </c>
      <c r="P221" s="11">
        <f t="shared" si="51"/>
        <v>4.8888140308155613E-4</v>
      </c>
      <c r="Q221" s="11">
        <f t="shared" si="52"/>
        <v>5.4018146443203005E-2</v>
      </c>
      <c r="R221" s="11">
        <f t="shared" si="53"/>
        <v>1.3688679286283571E-3</v>
      </c>
      <c r="S221" s="11">
        <f t="shared" si="54"/>
        <v>0.15125081004096841</v>
      </c>
      <c r="T221" s="11">
        <f>1.67*$E221/(((($K221/1000)-O221)*($H221/1000)*N221)+(O221*($H221/1000)*(0.0075+(O221*$G221/2))))</f>
        <v>323.90376269465395</v>
      </c>
      <c r="U221" s="11">
        <f>1.67*$E221/(((($K221/1000)-Q221)*($H221/1000)*P221)+(Q221*($H221/1000)*(0.0075+(Q221*$G221/2))))</f>
        <v>130.12733005647689</v>
      </c>
      <c r="V221" s="11">
        <f>1.67*$E221/(((($K221/1000)-S221)*($H221/1000)*R221)+(S221*($H221/1000)*(0.0075+(S221*$G221/2))))</f>
        <v>47.091018469148608</v>
      </c>
      <c r="W221" s="11">
        <f t="shared" si="48"/>
        <v>108.03629288640602</v>
      </c>
    </row>
    <row r="222" spans="1:23">
      <c r="A222" s="1" t="s">
        <v>34</v>
      </c>
      <c r="B222" s="16">
        <v>39</v>
      </c>
      <c r="C222" s="11">
        <v>13.5</v>
      </c>
      <c r="D222" s="11">
        <v>335.4</v>
      </c>
      <c r="E222" s="11">
        <v>8.04898E-2</v>
      </c>
      <c r="F222" s="11">
        <v>163</v>
      </c>
      <c r="G222" s="13">
        <v>8.3690434999999994E-3</v>
      </c>
      <c r="H222" s="11">
        <v>573</v>
      </c>
      <c r="I222" s="11">
        <v>5.2499999999999997E-4</v>
      </c>
      <c r="J222" s="11">
        <f>(0.002*(1050^2)/(9.81*(F222^2)*G222))^(1/3)</f>
        <v>1.0036050796844276</v>
      </c>
      <c r="K222" s="11">
        <v>3440</v>
      </c>
      <c r="L222" s="11">
        <v>132.32</v>
      </c>
      <c r="M222" s="11"/>
      <c r="N222" s="11">
        <f t="shared" si="49"/>
        <v>2.0072101593688552E-4</v>
      </c>
      <c r="O222" s="11">
        <f t="shared" si="50"/>
        <v>2.3983746283178661E-2</v>
      </c>
      <c r="P222" s="11">
        <f t="shared" si="51"/>
        <v>5.0180253984221377E-4</v>
      </c>
      <c r="Q222" s="11">
        <f t="shared" si="52"/>
        <v>5.9959365707946646E-2</v>
      </c>
      <c r="R222" s="11">
        <f t="shared" si="53"/>
        <v>1.4050471115581986E-3</v>
      </c>
      <c r="S222" s="11">
        <f t="shared" si="54"/>
        <v>0.16788622398225064</v>
      </c>
      <c r="T222" s="11">
        <f>1.67*$E222/(((($K222/1000)-O222)*($H222/1000)*N222)+(O222*($H222/1000)*(0.0075+(O222*$G222/2))))</f>
        <v>270.27588864919215</v>
      </c>
      <c r="U222" s="11">
        <f>1.67*$E222/(((($K222/1000)-Q222)*($H222/1000)*P222)+(Q222*($H222/1000)*(0.0075+(Q222*$G222/2))))</f>
        <v>108.56195489766699</v>
      </c>
      <c r="V222" s="11">
        <f>1.67*$E222/(((($K222/1000)-S222)*($H222/1000)*R222)+(S222*($H222/1000)*(0.0075+(S222*$G222/2))))</f>
        <v>39.264170567336549</v>
      </c>
      <c r="W222" s="11">
        <f t="shared" si="48"/>
        <v>119.9187314158933</v>
      </c>
    </row>
    <row r="223" spans="1:23">
      <c r="A223" s="1" t="s">
        <v>34</v>
      </c>
      <c r="B223" s="16">
        <v>40</v>
      </c>
      <c r="C223" s="11">
        <v>13.846153846153847</v>
      </c>
      <c r="D223" s="11">
        <v>344</v>
      </c>
      <c r="E223" s="11">
        <v>8.0404699999999996E-2</v>
      </c>
      <c r="F223" s="11">
        <v>162</v>
      </c>
      <c r="G223" s="13">
        <v>7.9020159999999996E-3</v>
      </c>
      <c r="H223" s="11">
        <v>573</v>
      </c>
      <c r="I223" s="11">
        <v>5.2499999999999997E-4</v>
      </c>
      <c r="J223" s="11">
        <f>(0.002*(1050^2)/(9.81*(F223^2)*G223))^(1/3)</f>
        <v>1.0272052196168531</v>
      </c>
      <c r="K223" s="11">
        <v>3445</v>
      </c>
      <c r="L223" s="11">
        <v>132.32</v>
      </c>
      <c r="M223" s="11"/>
      <c r="N223" s="11">
        <f t="shared" si="49"/>
        <v>2.0544104392337061E-4</v>
      </c>
      <c r="O223" s="11">
        <f t="shared" si="50"/>
        <v>2.5998560863882157E-2</v>
      </c>
      <c r="P223" s="11">
        <f t="shared" si="51"/>
        <v>5.1360260980842657E-4</v>
      </c>
      <c r="Q223" s="11">
        <f t="shared" si="52"/>
        <v>6.4996402159705396E-2</v>
      </c>
      <c r="R223" s="11">
        <f t="shared" si="53"/>
        <v>1.4380873074635943E-3</v>
      </c>
      <c r="S223" s="11">
        <f t="shared" si="54"/>
        <v>0.18198992604717509</v>
      </c>
      <c r="T223" s="11">
        <f>1.67*$E223/(((($K223/1000)-O223)*($H223/1000)*N223)+(O223*($H223/1000)*(0.0075+(O223*$G223/2))))</f>
        <v>260.35766493040956</v>
      </c>
      <c r="U223" s="11">
        <f>1.67*$E223/(((($K223/1000)-Q223)*($H223/1000)*P223)+(Q223*($H223/1000)*(0.0075+(Q223*$G223/2))))</f>
        <v>104.60864396133802</v>
      </c>
      <c r="V223" s="11">
        <f>1.67*$E223/(((($K223/1000)-S223)*($H223/1000)*R223)+(S223*($H223/1000)*(0.0075+(S223*$G223/2))))</f>
        <v>37.868105072709234</v>
      </c>
      <c r="W223" s="11">
        <f t="shared" si="48"/>
        <v>129.99280431941079</v>
      </c>
    </row>
    <row r="224" spans="1:23">
      <c r="A224" s="1" t="s">
        <v>34</v>
      </c>
      <c r="B224" s="16">
        <v>41</v>
      </c>
      <c r="C224" s="11">
        <v>14.192307692307692</v>
      </c>
      <c r="D224" s="11">
        <v>352.59999999999997</v>
      </c>
      <c r="E224" s="11">
        <v>8.0349699999999996E-2</v>
      </c>
      <c r="F224" s="11">
        <v>209</v>
      </c>
      <c r="G224" s="13">
        <v>7.5402710000000003E-3</v>
      </c>
      <c r="H224" s="11">
        <v>583</v>
      </c>
      <c r="I224" s="11">
        <v>5.2499999999999997E-4</v>
      </c>
      <c r="J224" s="11">
        <f>(0.002*(1050^2)/(9.81*(F224^2)*G224))^(1/3)</f>
        <v>0.88041348616649551</v>
      </c>
      <c r="K224" s="11">
        <v>3840</v>
      </c>
      <c r="L224" s="11">
        <v>132.32</v>
      </c>
      <c r="M224" s="11">
        <v>206.75</v>
      </c>
      <c r="N224" s="11">
        <f t="shared" si="49"/>
        <v>1.760826972332991E-4</v>
      </c>
      <c r="O224" s="11">
        <f t="shared" si="50"/>
        <v>2.3352303548943944E-2</v>
      </c>
      <c r="P224" s="11">
        <f t="shared" si="51"/>
        <v>4.4020674308324777E-4</v>
      </c>
      <c r="Q224" s="11">
        <f t="shared" si="52"/>
        <v>5.8380758872359863E-2</v>
      </c>
      <c r="R224" s="11">
        <f t="shared" si="53"/>
        <v>1.2325788806330938E-3</v>
      </c>
      <c r="S224" s="11">
        <f t="shared" si="54"/>
        <v>0.16346612484260761</v>
      </c>
      <c r="T224" s="11">
        <f>1.67*$E224/(((($K224/1000)-O224)*($H224/1000)*N224)+(O224*($H224/1000)*(0.0075+(O224*$G224/2))))</f>
        <v>271.01901182147145</v>
      </c>
      <c r="U224" s="11">
        <f>1.67*$E224/(((($K224/1000)-Q224)*($H224/1000)*P224)+(Q224*($H224/1000)*(0.0075+(Q224*$G224/2))))</f>
        <v>108.80271195666874</v>
      </c>
      <c r="V224" s="11">
        <f>1.67*$E224/(((($K224/1000)-S224)*($H224/1000)*R224)+(S224*($H224/1000)*(0.0075+(S224*$G224/2))))</f>
        <v>39.287680349317256</v>
      </c>
      <c r="W224" s="11">
        <f t="shared" si="48"/>
        <v>116.76151774471971</v>
      </c>
    </row>
    <row r="225" spans="1:23">
      <c r="A225" s="1" t="s">
        <v>34</v>
      </c>
      <c r="B225" s="16">
        <v>42</v>
      </c>
      <c r="C225" s="11">
        <v>14.538461538461538</v>
      </c>
      <c r="D225" s="11">
        <v>361.2</v>
      </c>
      <c r="E225" s="11">
        <v>8.05593E-2</v>
      </c>
      <c r="F225" s="11">
        <v>163</v>
      </c>
      <c r="G225" s="13">
        <v>7.2540566000000003E-3</v>
      </c>
      <c r="H225" s="11">
        <v>583</v>
      </c>
      <c r="I225" s="11">
        <v>5.2499999999999997E-4</v>
      </c>
      <c r="J225" s="11">
        <f>(0.002*(1050^2)/(9.81*(F225^2)*G225))^(1/3)</f>
        <v>1.0525946199778633</v>
      </c>
      <c r="K225" s="11">
        <v>3933</v>
      </c>
      <c r="L225" s="11">
        <v>132.32</v>
      </c>
      <c r="M225" s="11">
        <v>215.01999999999998</v>
      </c>
      <c r="N225" s="11">
        <f t="shared" si="49"/>
        <v>2.1051892399557269E-4</v>
      </c>
      <c r="O225" s="11">
        <f t="shared" si="50"/>
        <v>2.9020854895945074E-2</v>
      </c>
      <c r="P225" s="11">
        <f t="shared" si="51"/>
        <v>5.2629730998893167E-4</v>
      </c>
      <c r="Q225" s="11">
        <f t="shared" si="52"/>
        <v>7.2552137239862674E-2</v>
      </c>
      <c r="R225" s="11">
        <f t="shared" si="53"/>
        <v>1.4736324679690085E-3</v>
      </c>
      <c r="S225" s="11">
        <f t="shared" si="54"/>
        <v>0.20314598427161548</v>
      </c>
      <c r="T225" s="11">
        <f>1.67*$E225/(((($K225/1000)-O225)*($H225/1000)*N225)+(O225*($H225/1000)*(0.0075+(O225*$G225/2))))</f>
        <v>221.33866432143407</v>
      </c>
      <c r="U225" s="11">
        <f>1.67*$E225/(((($K225/1000)-Q225)*($H225/1000)*P225)+(Q225*($H225/1000)*(0.0075+(Q225*$G225/2))))</f>
        <v>88.926294463650819</v>
      </c>
      <c r="V225" s="11">
        <f>1.67*$E225/(((($K225/1000)-S225)*($H225/1000)*R225)+(S225*($H225/1000)*(0.0075+(S225*$G225/2))))</f>
        <v>32.185629177794851</v>
      </c>
      <c r="W225" s="11">
        <f t="shared" si="48"/>
        <v>145.10427447972535</v>
      </c>
    </row>
    <row r="226" spans="1:23">
      <c r="A226" s="1" t="s">
        <v>34</v>
      </c>
      <c r="B226" s="16">
        <v>43</v>
      </c>
      <c r="C226" s="11">
        <v>14.884615384615383</v>
      </c>
      <c r="D226" s="11">
        <v>369.8</v>
      </c>
      <c r="E226" s="11">
        <v>8.0367499999999994E-2</v>
      </c>
      <c r="F226" s="11">
        <v>230</v>
      </c>
      <c r="G226" s="13">
        <v>6.7532416000000003E-3</v>
      </c>
      <c r="H226" s="11">
        <v>647</v>
      </c>
      <c r="I226" s="11">
        <v>5.2499999999999997E-4</v>
      </c>
      <c r="J226" s="11">
        <f>(0.002*(1050^2)/(9.81*(F226^2)*G226))^(1/3)</f>
        <v>0.85688763465547646</v>
      </c>
      <c r="K226" s="11">
        <v>3933</v>
      </c>
      <c r="L226" s="11">
        <v>132.32</v>
      </c>
      <c r="M226" s="11">
        <v>223.28999999999996</v>
      </c>
      <c r="N226" s="11">
        <f t="shared" si="49"/>
        <v>1.7137752693109531E-4</v>
      </c>
      <c r="O226" s="11">
        <f t="shared" si="50"/>
        <v>2.5377076237150364E-2</v>
      </c>
      <c r="P226" s="11">
        <f t="shared" si="51"/>
        <v>4.2844381732773824E-4</v>
      </c>
      <c r="Q226" s="11">
        <f t="shared" si="52"/>
        <v>6.3442690592875897E-2</v>
      </c>
      <c r="R226" s="11">
        <f t="shared" si="53"/>
        <v>1.199642688517667E-3</v>
      </c>
      <c r="S226" s="11">
        <f t="shared" si="54"/>
        <v>0.17763953366005253</v>
      </c>
      <c r="T226" s="11">
        <f>1.67*$E226/(((($K226/1000)-O226)*($H226/1000)*N226)+(O226*($H226/1000)*(0.0075+(O226*$G226/2))))</f>
        <v>240.59911336415954</v>
      </c>
      <c r="U226" s="11">
        <f>1.67*$E226/(((($K226/1000)-Q226)*($H226/1000)*P226)+(Q226*($H226/1000)*(0.0075+(Q226*$G226/2))))</f>
        <v>96.605120821678355</v>
      </c>
      <c r="V226" s="11">
        <f>1.67*$E226/(((($K226/1000)-S226)*($H226/1000)*R226)+(S226*($H226/1000)*(0.0075+(S226*$G226/2))))</f>
        <v>34.899426480497141</v>
      </c>
      <c r="W226" s="11">
        <f t="shared" si="48"/>
        <v>126.88538118575181</v>
      </c>
    </row>
    <row r="227" spans="1:23">
      <c r="A227" s="1" t="s">
        <v>34</v>
      </c>
      <c r="B227" s="16">
        <v>44</v>
      </c>
      <c r="C227" s="11">
        <v>15.23076923076923</v>
      </c>
      <c r="D227" s="11">
        <v>378.4</v>
      </c>
      <c r="E227" s="11">
        <v>8.0361199999999994E-2</v>
      </c>
      <c r="F227" s="11">
        <v>237</v>
      </c>
      <c r="G227" s="13">
        <v>6.5497250000000002E-3</v>
      </c>
      <c r="H227" s="11">
        <v>703</v>
      </c>
      <c r="I227" s="11">
        <v>5.2499999999999997E-4</v>
      </c>
      <c r="J227" s="11">
        <f>(0.002*(1050^2)/(9.81*(F227^2)*G227))^(1/3)</f>
        <v>0.84854186882475824</v>
      </c>
      <c r="K227" s="11">
        <v>2717</v>
      </c>
      <c r="L227" s="11">
        <v>132.32</v>
      </c>
      <c r="M227" s="11"/>
      <c r="N227" s="11">
        <f t="shared" si="49"/>
        <v>1.6970837376495166E-4</v>
      </c>
      <c r="O227" s="11">
        <f t="shared" si="50"/>
        <v>2.5910763240434009E-2</v>
      </c>
      <c r="P227" s="11">
        <f t="shared" si="51"/>
        <v>4.242709344123791E-4</v>
      </c>
      <c r="Q227" s="11">
        <f t="shared" si="52"/>
        <v>6.4776908101085023E-2</v>
      </c>
      <c r="R227" s="11">
        <f t="shared" si="53"/>
        <v>1.1879586163546613E-3</v>
      </c>
      <c r="S227" s="11">
        <f t="shared" si="54"/>
        <v>0.18137534268303804</v>
      </c>
      <c r="T227" s="11">
        <f>1.67*$E227/(((($K227/1000)-O227)*($H227/1000)*N227)+(O227*($H227/1000)*(0.0075+(O227*$G227/2))))</f>
        <v>292.24131344261872</v>
      </c>
      <c r="U227" s="11">
        <f>1.67*$E227/(((($K227/1000)-Q227)*($H227/1000)*P227)+(Q227*($H227/1000)*(0.0075+(Q227*$G227/2))))</f>
        <v>117.48969454314211</v>
      </c>
      <c r="V227" s="11">
        <f>1.67*$E227/(((($K227/1000)-S227)*($H227/1000)*R227)+(S227*($H227/1000)*(0.0075+(S227*$G227/2))))</f>
        <v>42.609242666970964</v>
      </c>
      <c r="W227" s="11">
        <f t="shared" si="48"/>
        <v>129.55381620217005</v>
      </c>
    </row>
    <row r="228" spans="1:23">
      <c r="A228" s="1" t="s">
        <v>34</v>
      </c>
      <c r="B228" s="16">
        <v>45</v>
      </c>
      <c r="C228" s="11">
        <v>15.576923076923077</v>
      </c>
      <c r="D228" s="11">
        <v>387</v>
      </c>
      <c r="E228" s="11">
        <v>8.0784400000000006E-2</v>
      </c>
      <c r="F228" s="11">
        <v>233</v>
      </c>
      <c r="G228" s="13">
        <v>6.4384940000000003E-3</v>
      </c>
      <c r="H228" s="11">
        <v>714</v>
      </c>
      <c r="I228" s="11">
        <v>5.2499999999999997E-4</v>
      </c>
      <c r="J228" s="11">
        <f>(0.002*(1050^2)/(9.81*(F228^2)*G228))^(1/3)</f>
        <v>0.86313981387617777</v>
      </c>
      <c r="K228" s="11">
        <v>2813</v>
      </c>
      <c r="L228" s="11">
        <v>132.32</v>
      </c>
      <c r="M228" s="11"/>
      <c r="N228" s="11">
        <f t="shared" si="49"/>
        <v>1.7262796277523558E-4</v>
      </c>
      <c r="O228" s="11">
        <f t="shared" si="50"/>
        <v>2.6811854258967326E-2</v>
      </c>
      <c r="P228" s="11">
        <f t="shared" si="51"/>
        <v>4.3156990693808889E-4</v>
      </c>
      <c r="Q228" s="11">
        <f t="shared" si="52"/>
        <v>6.7029635647418304E-2</v>
      </c>
      <c r="R228" s="11">
        <f t="shared" si="53"/>
        <v>1.2083957394266489E-3</v>
      </c>
      <c r="S228" s="11">
        <f t="shared" si="54"/>
        <v>0.18768297981277127</v>
      </c>
      <c r="T228" s="11">
        <f>1.67*$E228/(((($K228/1000)-O228)*($H228/1000)*N228)+(O228*($H228/1000)*(0.0075+(O228*$G228/2))))</f>
        <v>276.08974522752328</v>
      </c>
      <c r="U228" s="11">
        <f>1.67*$E228/(((($K228/1000)-Q228)*($H228/1000)*P228)+(Q228*($H228/1000)*(0.0075+(Q228*$G228/2))))</f>
        <v>110.9989163904919</v>
      </c>
      <c r="V228" s="11">
        <f>1.67*$E228/(((($K228/1000)-S228)*($H228/1000)*R228)+(S228*($H228/1000)*(0.0075+(S228*$G228/2))))</f>
        <v>40.258196595603756</v>
      </c>
      <c r="W228" s="11">
        <f t="shared" si="48"/>
        <v>134.05927129483661</v>
      </c>
    </row>
    <row r="229" spans="1:23">
      <c r="A229" s="1" t="s">
        <v>34</v>
      </c>
      <c r="B229" s="16">
        <v>46</v>
      </c>
      <c r="C229" s="11">
        <v>15.923076923076923</v>
      </c>
      <c r="D229" s="11">
        <v>395.59999999999997</v>
      </c>
      <c r="E229" s="11">
        <v>8.0746200000000004E-2</v>
      </c>
      <c r="F229" s="11">
        <v>236</v>
      </c>
      <c r="G229" s="13">
        <v>6.2846600000000001E-3</v>
      </c>
      <c r="H229" s="11">
        <v>714</v>
      </c>
      <c r="I229" s="11">
        <v>5.2499999999999997E-4</v>
      </c>
      <c r="J229" s="11">
        <f>(0.002*(1050^2)/(9.81*(F229^2)*G229))^(1/3)</f>
        <v>0.86273602089569745</v>
      </c>
      <c r="K229" s="11">
        <v>2995</v>
      </c>
      <c r="L229" s="11">
        <v>132.32</v>
      </c>
      <c r="M229" s="11"/>
      <c r="N229" s="11">
        <f t="shared" si="49"/>
        <v>1.725472041791395E-4</v>
      </c>
      <c r="O229" s="11">
        <f t="shared" si="50"/>
        <v>2.7455296575970616E-2</v>
      </c>
      <c r="P229" s="11">
        <f t="shared" si="51"/>
        <v>4.313680104478487E-4</v>
      </c>
      <c r="Q229" s="11">
        <f t="shared" si="52"/>
        <v>6.8638241439926528E-2</v>
      </c>
      <c r="R229" s="11">
        <f t="shared" si="53"/>
        <v>1.2078304292539763E-3</v>
      </c>
      <c r="S229" s="11">
        <f t="shared" si="54"/>
        <v>0.1921870760317943</v>
      </c>
      <c r="T229" s="11">
        <f>1.67*$E229/(((($K229/1000)-O229)*($H229/1000)*N229)+(O229*($H229/1000)*(0.0075+(O229*$G229/2))))</f>
        <v>262.18745302219872</v>
      </c>
      <c r="U229" s="11">
        <f>1.67*$E229/(((($K229/1000)-Q229)*($H229/1000)*P229)+(Q229*($H229/1000)*(0.0075+(Q229*$G229/2))))</f>
        <v>105.39484100808346</v>
      </c>
      <c r="V229" s="11">
        <f>1.67*$E229/(((($K229/1000)-S229)*($H229/1000)*R229)+(S229*($H229/1000)*(0.0075+(S229*$G229/2))))</f>
        <v>38.209217933129494</v>
      </c>
      <c r="W229" s="11">
        <f t="shared" si="48"/>
        <v>137.27648287985309</v>
      </c>
    </row>
    <row r="230" spans="1:23">
      <c r="A230" s="1" t="s">
        <v>34</v>
      </c>
      <c r="B230" s="16">
        <v>47</v>
      </c>
      <c r="C230" s="11">
        <v>16.26923076923077</v>
      </c>
      <c r="D230" s="11">
        <v>404.2</v>
      </c>
      <c r="E230" s="11">
        <v>8.06698E-2</v>
      </c>
      <c r="F230" s="11">
        <v>234</v>
      </c>
      <c r="G230" s="13">
        <v>6.1727272999999999E-3</v>
      </c>
      <c r="H230" s="11">
        <v>733</v>
      </c>
      <c r="I230" s="11">
        <v>5.2499999999999997E-4</v>
      </c>
      <c r="J230" s="11">
        <f>(0.002*(1050^2)/(9.81*(F230^2)*G230))^(1/3)</f>
        <v>0.87285799360269611</v>
      </c>
      <c r="K230" s="11">
        <v>3592</v>
      </c>
      <c r="L230" s="11">
        <v>132.32</v>
      </c>
      <c r="M230" s="11"/>
      <c r="N230" s="11">
        <f t="shared" si="49"/>
        <v>1.7457159872053923E-4</v>
      </c>
      <c r="O230" s="11">
        <f t="shared" si="50"/>
        <v>2.8281113069832071E-2</v>
      </c>
      <c r="P230" s="11">
        <f t="shared" si="51"/>
        <v>4.3642899680134805E-4</v>
      </c>
      <c r="Q230" s="11">
        <f t="shared" si="52"/>
        <v>7.0702782674580175E-2</v>
      </c>
      <c r="R230" s="11">
        <f t="shared" si="53"/>
        <v>1.2220011910437745E-3</v>
      </c>
      <c r="S230" s="11">
        <f t="shared" si="54"/>
        <v>0.19796779148882448</v>
      </c>
      <c r="T230" s="11">
        <f>1.67*$E230/(((($K230/1000)-O230)*($H230/1000)*N230)+(O230*($H230/1000)*(0.0075+(O230*$G230/2))))</f>
        <v>219.66111984267582</v>
      </c>
      <c r="U230" s="11">
        <f>1.67*$E230/(((($K230/1000)-Q230)*($H230/1000)*P230)+(Q230*($H230/1000)*(0.0075+(Q230*$G230/2))))</f>
        <v>88.255019376189566</v>
      </c>
      <c r="V230" s="11">
        <f>1.67*$E230/(((($K230/1000)-S230)*($H230/1000)*R230)+(S230*($H230/1000)*(0.0075+(S230*$G230/2))))</f>
        <v>31.945660394018009</v>
      </c>
      <c r="W230" s="11">
        <f t="shared" si="48"/>
        <v>141.40556534916036</v>
      </c>
    </row>
    <row r="231" spans="1:23">
      <c r="A231" s="1" t="s">
        <v>34</v>
      </c>
      <c r="B231" s="16">
        <v>48</v>
      </c>
      <c r="C231" s="11">
        <v>16.615384615384617</v>
      </c>
      <c r="D231" s="11">
        <v>412.79999999999995</v>
      </c>
      <c r="E231" s="11">
        <v>8.0639199999999994E-2</v>
      </c>
      <c r="F231" s="11">
        <v>233</v>
      </c>
      <c r="G231" s="13">
        <v>6.1090876999999998E-3</v>
      </c>
      <c r="H231" s="11">
        <v>750</v>
      </c>
      <c r="I231" s="11">
        <v>5.2499999999999997E-4</v>
      </c>
      <c r="J231" s="11">
        <f>(0.002*(1050^2)/(9.81*(F231^2)*G231))^(1/3)</f>
        <v>0.87838274294803753</v>
      </c>
      <c r="K231" s="11">
        <v>3670</v>
      </c>
      <c r="L231" s="11">
        <v>132.32</v>
      </c>
      <c r="M231" s="11"/>
      <c r="N231" s="11">
        <f t="shared" si="49"/>
        <v>1.7567654858960751E-4</v>
      </c>
      <c r="O231" s="11">
        <f t="shared" si="50"/>
        <v>2.8756592999902016E-2</v>
      </c>
      <c r="P231" s="11">
        <f t="shared" si="51"/>
        <v>4.3919137147401877E-4</v>
      </c>
      <c r="Q231" s="11">
        <f t="shared" si="52"/>
        <v>7.1891482499755049E-2</v>
      </c>
      <c r="R231" s="11">
        <f t="shared" si="53"/>
        <v>1.2297358401272525E-3</v>
      </c>
      <c r="S231" s="11">
        <f t="shared" si="54"/>
        <v>0.20129615099931411</v>
      </c>
      <c r="T231" s="11">
        <f>1.67*$E231/(((($K231/1000)-O231)*($H231/1000)*N231)+(O231*($H231/1000)*(0.0075+(O231*$G231/2))))</f>
        <v>209.30236734983592</v>
      </c>
      <c r="U231" s="11">
        <f>1.67*$E231/(((($K231/1000)-Q231)*($H231/1000)*P231)+(Q231*($H231/1000)*(0.0075+(Q231*$G231/2))))</f>
        <v>84.092346751708405</v>
      </c>
      <c r="V231" s="11">
        <f>1.67*$E231/(((($K231/1000)-S231)*($H231/1000)*R231)+(S231*($H231/1000)*(0.0075+(S231*$G231/2))))</f>
        <v>30.438065693903905</v>
      </c>
      <c r="W231" s="11">
        <f t="shared" si="48"/>
        <v>143.78296499951009</v>
      </c>
    </row>
    <row r="232" spans="1:23">
      <c r="A232" s="1" t="s">
        <v>34</v>
      </c>
      <c r="B232" s="16">
        <v>49</v>
      </c>
      <c r="C232" s="11">
        <v>16.96153846153846</v>
      </c>
      <c r="D232" s="11">
        <v>421.4</v>
      </c>
      <c r="E232" s="11">
        <v>8.0591700000000002E-2</v>
      </c>
      <c r="F232" s="11">
        <v>233</v>
      </c>
      <c r="G232" s="13">
        <v>6.0375113999999999E-3</v>
      </c>
      <c r="H232" s="11">
        <v>732</v>
      </c>
      <c r="I232" s="11">
        <v>5.2499999999999997E-4</v>
      </c>
      <c r="J232" s="11">
        <f>(0.002*(1050^2)/(9.81*(F232^2)*G232))^(1/3)</f>
        <v>0.88184026894947587</v>
      </c>
      <c r="K232" s="11">
        <v>3922</v>
      </c>
      <c r="L232" s="11">
        <v>132.32</v>
      </c>
      <c r="M232" s="11"/>
      <c r="N232" s="11">
        <f t="shared" si="49"/>
        <v>1.7636805378989516E-4</v>
      </c>
      <c r="O232" s="11">
        <f t="shared" si="50"/>
        <v>2.9212044848461099E-2</v>
      </c>
      <c r="P232" s="11">
        <f t="shared" si="51"/>
        <v>4.4092013447473796E-4</v>
      </c>
      <c r="Q232" s="11">
        <f t="shared" si="52"/>
        <v>7.3030112121152763E-2</v>
      </c>
      <c r="R232" s="11">
        <f t="shared" si="53"/>
        <v>1.2345763765292661E-3</v>
      </c>
      <c r="S232" s="11">
        <f t="shared" si="54"/>
        <v>0.2044843139392277</v>
      </c>
      <c r="T232" s="11">
        <f>1.67*$E232/(((($K232/1000)-O232)*($H232/1000)*N232)+(O232*($H232/1000)*(0.0075+(O232*$G232/2))))</f>
        <v>202.44169078638078</v>
      </c>
      <c r="U232" s="11">
        <f>1.67*$E232/(((($K232/1000)-Q232)*($H232/1000)*P232)+(Q232*($H232/1000)*(0.0075+(Q232*$G232/2))))</f>
        <v>81.322662679152756</v>
      </c>
      <c r="V232" s="11">
        <f>1.67*$E232/(((($K232/1000)-S232)*($H232/1000)*R232)+(S232*($H232/1000)*(0.0075+(S232*$G232/2))))</f>
        <v>29.420925543957285</v>
      </c>
      <c r="W232" s="11">
        <f t="shared" si="48"/>
        <v>146.06022424230551</v>
      </c>
    </row>
    <row r="233" spans="1:23">
      <c r="A233" s="1" t="s">
        <v>34</v>
      </c>
      <c r="B233" s="16">
        <v>50</v>
      </c>
      <c r="C233" s="11">
        <v>17.307692307692307</v>
      </c>
      <c r="D233" s="11">
        <v>430</v>
      </c>
      <c r="E233" s="11">
        <v>8.0514600000000006E-2</v>
      </c>
      <c r="F233" s="11">
        <v>235</v>
      </c>
      <c r="G233" s="13">
        <v>5.8829025000000004E-3</v>
      </c>
      <c r="H233" s="11">
        <v>748</v>
      </c>
      <c r="I233" s="11">
        <v>5.2499999999999997E-4</v>
      </c>
      <c r="J233" s="11">
        <f>(0.002*(1050^2)/(9.81*(F233^2)*G233))^(1/3)</f>
        <v>0.88444480850226725</v>
      </c>
      <c r="K233" s="11">
        <v>4579</v>
      </c>
      <c r="L233" s="11">
        <v>132.32</v>
      </c>
      <c r="M233" s="11"/>
      <c r="N233" s="11">
        <f t="shared" si="49"/>
        <v>1.7688896170045345E-4</v>
      </c>
      <c r="O233" s="11">
        <f t="shared" si="50"/>
        <v>3.00683143568083E-2</v>
      </c>
      <c r="P233" s="11">
        <f t="shared" si="51"/>
        <v>4.4222240425113363E-4</v>
      </c>
      <c r="Q233" s="11">
        <f t="shared" si="52"/>
        <v>7.5170785892020753E-2</v>
      </c>
      <c r="R233" s="11">
        <f t="shared" si="53"/>
        <v>1.2382227319031739E-3</v>
      </c>
      <c r="S233" s="11">
        <f t="shared" si="54"/>
        <v>0.21047820049765806</v>
      </c>
      <c r="T233" s="11">
        <f>1.67*$E233/(((($K233/1000)-O233)*($H233/1000)*N233)+(O233*($H233/1000)*(0.0075+(O233*$G233/2))))</f>
        <v>174.04506141844215</v>
      </c>
      <c r="U233" s="11">
        <f>1.67*$E233/(((($K233/1000)-Q233)*($H233/1000)*P233)+(Q233*($H233/1000)*(0.0075+(Q233*$G233/2))))</f>
        <v>69.88795110142955</v>
      </c>
      <c r="V233" s="11">
        <f>1.67*$E233/(((($K233/1000)-S233)*($H233/1000)*R233)+(S233*($H233/1000)*(0.0075+(S233*$G233/2))))</f>
        <v>25.253727635206417</v>
      </c>
      <c r="W233" s="11">
        <f t="shared" si="48"/>
        <v>150.34157178404149</v>
      </c>
    </row>
    <row r="234" spans="1:23">
      <c r="A234" s="10" t="s">
        <v>34</v>
      </c>
      <c r="B234" s="17">
        <v>51</v>
      </c>
      <c r="C234" s="12">
        <v>17.653846153846153</v>
      </c>
      <c r="D234" s="12">
        <v>438.59999999999997</v>
      </c>
      <c r="E234" s="12">
        <v>8.0454300000000006E-2</v>
      </c>
      <c r="F234" s="12">
        <v>227</v>
      </c>
      <c r="G234" s="15">
        <v>5.656833E-3</v>
      </c>
      <c r="H234" s="12">
        <v>734</v>
      </c>
      <c r="I234" s="12">
        <v>5.2499999999999997E-4</v>
      </c>
      <c r="J234" s="12">
        <f>(0.002*(1050^2)/(9.81*(F234^2)*G234))^(1/3)</f>
        <v>0.91700457997473983</v>
      </c>
      <c r="K234" s="12">
        <v>5069</v>
      </c>
      <c r="L234" s="12">
        <v>132.32</v>
      </c>
      <c r="M234" s="12">
        <v>289.45</v>
      </c>
      <c r="N234" s="12">
        <f t="shared" si="49"/>
        <v>1.8340091599494798E-4</v>
      </c>
      <c r="O234" s="12">
        <f t="shared" si="50"/>
        <v>3.2421129631181968E-2</v>
      </c>
      <c r="P234" s="12">
        <f t="shared" si="51"/>
        <v>4.585022899873699E-4</v>
      </c>
      <c r="Q234" s="12">
        <f t="shared" si="52"/>
        <v>8.1052824077954902E-2</v>
      </c>
      <c r="R234" s="12">
        <f t="shared" si="53"/>
        <v>1.2838064119646358E-3</v>
      </c>
      <c r="S234" s="12">
        <f t="shared" si="54"/>
        <v>0.22694790741827375</v>
      </c>
      <c r="T234" s="12">
        <f>1.67*$E234/(((($K234/1000)-O234)*($H234/1000)*N234)+(O234*($H234/1000)*(0.0075+(O234*$G234/2))))</f>
        <v>156.4737411540236</v>
      </c>
      <c r="U234" s="12">
        <f>1.67*$E234/(((($K234/1000)-Q234)*($H234/1000)*P234)+(Q234*($H234/1000)*(0.0075+(Q234*$G234/2))))</f>
        <v>62.829006042156699</v>
      </c>
      <c r="V234" s="12">
        <f>1.67*$E234/(((($K234/1000)-S234)*($H234/1000)*R234)+(S234*($H234/1000)*(0.0075+(S234*$G234/2))))</f>
        <v>22.699521718215731</v>
      </c>
      <c r="W234" s="12">
        <f t="shared" si="48"/>
        <v>162.10564815590982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Octria Prasojo</dc:creator>
  <cp:keywords/>
  <dc:description/>
  <cp:lastModifiedBy>Octria Prasojo</cp:lastModifiedBy>
  <cp:revision/>
  <dcterms:created xsi:type="dcterms:W3CDTF">2023-05-09T13:15:41Z</dcterms:created>
  <dcterms:modified xsi:type="dcterms:W3CDTF">2024-06-11T15:20:39Z</dcterms:modified>
  <cp:category/>
  <cp:contentStatus/>
</cp:coreProperties>
</file>